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defaultThemeVersion="124226"/>
  <mc:AlternateContent xmlns:mc="http://schemas.openxmlformats.org/markup-compatibility/2006">
    <mc:Choice Requires="x15">
      <x15ac:absPath xmlns:x15ac="http://schemas.microsoft.com/office/spreadsheetml/2010/11/ac" url="/Users/adamleaver/Dropbox/"/>
    </mc:Choice>
  </mc:AlternateContent>
  <xr:revisionPtr revIDLastSave="0" documentId="8_{2937CC4A-DDB2-104B-B30C-817A472AF7B1}" xr6:coauthVersionLast="36" xr6:coauthVersionMax="36" xr10:uidLastSave="{00000000-0000-0000-0000-000000000000}"/>
  <bookViews>
    <workbookView xWindow="0" yWindow="0" windowWidth="25600" windowHeight="16000" xr2:uid="{00000000-000D-0000-FFFF-FFFF00000000}"/>
  </bookViews>
  <sheets>
    <sheet name="Developments" sheetId="1" r:id="rId1"/>
    <sheet name="Investors" sheetId="2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8" i="20" l="1"/>
  <c r="X135" i="1"/>
  <c r="AA135" i="1"/>
  <c r="Y135" i="1"/>
  <c r="Q157" i="1"/>
  <c r="R157" i="1"/>
  <c r="T157" i="1"/>
  <c r="U157" i="1"/>
  <c r="V157" i="1"/>
  <c r="W157" i="1"/>
  <c r="Z157" i="1"/>
  <c r="AB157" i="1"/>
  <c r="AC157" i="1"/>
  <c r="P157" i="1"/>
  <c r="F157" i="1"/>
  <c r="X64" i="1"/>
  <c r="AA64" i="1"/>
  <c r="Y64" i="1"/>
  <c r="AD10" i="1"/>
  <c r="AD11" i="1"/>
  <c r="AD12" i="1"/>
  <c r="AD100" i="1"/>
  <c r="AD113" i="1"/>
  <c r="AD76" i="1"/>
  <c r="AD77" i="1"/>
  <c r="AD78" i="1"/>
  <c r="AD79" i="1"/>
  <c r="AD92" i="1"/>
  <c r="AD102" i="1"/>
  <c r="AD111" i="1"/>
  <c r="AD26" i="1"/>
  <c r="AD86" i="1"/>
  <c r="AD141" i="1"/>
  <c r="AD148" i="1"/>
  <c r="AD31" i="1"/>
  <c r="AD32" i="1"/>
  <c r="AD116" i="1"/>
  <c r="AD150" i="1"/>
  <c r="AD62" i="1"/>
  <c r="AD69" i="1"/>
  <c r="AD88" i="1"/>
  <c r="AD70" i="1"/>
  <c r="AD75" i="1"/>
  <c r="AD82" i="1"/>
  <c r="AD25" i="1"/>
  <c r="AD59" i="1"/>
  <c r="AD145" i="1"/>
  <c r="AD105" i="1"/>
  <c r="AD51" i="1"/>
  <c r="AD29" i="1"/>
  <c r="AD66" i="1"/>
  <c r="AD19" i="1"/>
  <c r="AD126" i="1"/>
  <c r="AD13" i="1"/>
  <c r="AD155" i="1"/>
  <c r="AD153" i="1"/>
  <c r="AD154" i="1"/>
  <c r="AD89" i="1"/>
  <c r="AD90" i="1"/>
  <c r="AD103" i="1"/>
  <c r="AD121" i="1"/>
  <c r="AD143" i="1"/>
  <c r="AD81" i="1"/>
  <c r="AD24" i="1"/>
  <c r="AD71" i="1"/>
  <c r="AD67" i="1"/>
  <c r="AD38" i="1"/>
  <c r="AD106" i="1"/>
  <c r="AD23" i="1"/>
  <c r="AD142" i="1"/>
  <c r="AD115" i="1"/>
  <c r="AD43" i="1"/>
  <c r="AD14" i="1"/>
  <c r="AD53" i="1"/>
  <c r="AD125" i="1"/>
  <c r="AD22" i="1"/>
  <c r="AD124" i="1"/>
  <c r="AD72" i="1"/>
  <c r="AD45" i="1"/>
  <c r="AD137" i="1"/>
  <c r="AD138" i="1"/>
  <c r="AD139" i="1"/>
  <c r="AD16" i="1"/>
  <c r="AD44" i="1"/>
  <c r="AD6" i="1"/>
  <c r="AD65" i="1"/>
  <c r="AD133" i="1"/>
  <c r="AD131" i="1"/>
  <c r="AD132" i="1"/>
  <c r="AD134" i="1"/>
  <c r="AD55" i="1"/>
  <c r="AD91" i="1"/>
  <c r="AD122" i="1"/>
  <c r="AD42" i="1"/>
  <c r="AD109" i="1"/>
  <c r="AD130" i="1"/>
  <c r="AD18" i="1"/>
  <c r="AD128" i="1"/>
  <c r="AD49" i="1"/>
  <c r="AD151" i="1"/>
  <c r="AD4" i="1"/>
  <c r="AD15" i="1"/>
  <c r="AD108" i="1"/>
  <c r="AD35" i="1"/>
  <c r="AD50" i="1"/>
  <c r="AD101" i="1"/>
  <c r="AD52" i="1"/>
  <c r="AD34" i="1"/>
  <c r="AD58" i="1"/>
  <c r="AD7" i="1"/>
  <c r="AD20" i="1"/>
  <c r="AD28" i="1"/>
  <c r="AD74" i="1"/>
  <c r="AD83" i="1"/>
  <c r="AD84" i="1"/>
  <c r="AD36" i="1"/>
  <c r="AD2" i="1"/>
  <c r="AD152" i="1"/>
  <c r="AD107" i="1"/>
  <c r="AD85" i="1"/>
  <c r="AD93" i="1"/>
  <c r="AD127" i="1"/>
  <c r="AD73" i="1"/>
  <c r="AD117" i="1"/>
  <c r="AD120" i="1"/>
  <c r="AD149" i="1"/>
  <c r="AD110" i="1"/>
  <c r="AD41" i="1"/>
  <c r="AD3" i="1"/>
  <c r="AD40" i="1"/>
  <c r="AD47" i="1"/>
  <c r="AD27" i="1"/>
  <c r="AD56" i="1"/>
  <c r="AD17" i="1"/>
  <c r="AD46" i="1"/>
  <c r="AD104" i="1"/>
  <c r="AD54" i="1"/>
  <c r="AD61" i="1"/>
  <c r="AD33" i="1"/>
  <c r="AD112" i="1"/>
  <c r="AD60" i="1"/>
  <c r="AD146" i="1"/>
  <c r="AD147" i="1"/>
  <c r="AD57" i="1"/>
  <c r="AD144" i="1"/>
  <c r="AD21" i="1"/>
  <c r="AD136" i="1"/>
  <c r="AD140" i="1"/>
  <c r="AD98" i="1"/>
  <c r="AD94" i="1"/>
  <c r="AD5" i="1"/>
  <c r="AD96" i="1"/>
  <c r="AD37" i="1"/>
  <c r="AD118" i="1"/>
  <c r="AD9" i="1"/>
  <c r="AD30" i="1"/>
  <c r="AD114" i="1"/>
  <c r="AD8" i="1"/>
  <c r="AD95" i="1"/>
  <c r="AD87" i="1"/>
  <c r="AD97" i="1"/>
  <c r="AD119" i="1"/>
  <c r="AD68" i="1"/>
  <c r="AD80" i="1"/>
  <c r="AD63" i="1"/>
  <c r="AD99" i="1"/>
  <c r="AD64" i="1"/>
  <c r="AD39" i="1"/>
  <c r="AD123" i="1"/>
  <c r="AD48" i="1"/>
  <c r="AD156" i="1"/>
  <c r="AD129" i="1"/>
  <c r="BH157" i="1"/>
  <c r="BA157" i="1"/>
  <c r="AZ157" i="1"/>
  <c r="AW157" i="1"/>
  <c r="AP157" i="1"/>
  <c r="AQ157" i="1"/>
  <c r="AS157" i="1"/>
  <c r="AT157" i="1"/>
  <c r="AO157" i="1"/>
  <c r="AK157" i="1"/>
  <c r="AD157" i="1"/>
  <c r="X113" i="1"/>
  <c r="AA113" i="1"/>
  <c r="Y113" i="1"/>
  <c r="X15" i="1"/>
  <c r="AA15" i="1"/>
  <c r="Y15" i="1"/>
  <c r="AA91" i="1"/>
  <c r="Y91" i="1"/>
  <c r="Y99" i="1"/>
  <c r="Y63" i="1"/>
  <c r="Y98" i="1"/>
  <c r="X59" i="1"/>
  <c r="AA59" i="1"/>
  <c r="Y59" i="1"/>
  <c r="X35" i="1"/>
  <c r="AA35" i="1"/>
  <c r="Y35" i="1"/>
  <c r="X18" i="1"/>
  <c r="AA18" i="1"/>
  <c r="X23" i="1"/>
  <c r="AA23" i="1"/>
  <c r="X26" i="1"/>
  <c r="AA26" i="1"/>
  <c r="X75" i="1"/>
  <c r="AA75" i="1"/>
  <c r="X94" i="1"/>
  <c r="AA94" i="1"/>
  <c r="X142" i="1"/>
  <c r="AA142" i="1"/>
  <c r="X149" i="1"/>
  <c r="AA149" i="1"/>
  <c r="X150" i="1"/>
  <c r="X153" i="1"/>
  <c r="X154" i="1"/>
  <c r="X155" i="1"/>
  <c r="Y18" i="1"/>
  <c r="Y23" i="1"/>
  <c r="Y26" i="1"/>
  <c r="Y75" i="1"/>
  <c r="Y94" i="1"/>
  <c r="Y142" i="1"/>
  <c r="Y149" i="1"/>
  <c r="Y150" i="1"/>
  <c r="Y153" i="1"/>
  <c r="Y154" i="1"/>
  <c r="Y155" i="1"/>
  <c r="Y69" i="1"/>
  <c r="X69" i="1"/>
  <c r="AA69" i="1"/>
  <c r="X104" i="1"/>
  <c r="AA104" i="1"/>
  <c r="Y104" i="1"/>
  <c r="X33" i="1"/>
  <c r="AA33" i="1"/>
  <c r="Y33" i="1"/>
  <c r="X31" i="1"/>
  <c r="AA31" i="1"/>
  <c r="Y31" i="1"/>
  <c r="X138" i="1"/>
  <c r="X139" i="1"/>
  <c r="AA139" i="1"/>
  <c r="X137" i="1"/>
  <c r="AA137" i="1"/>
  <c r="X107" i="1"/>
  <c r="X108" i="1"/>
  <c r="X151" i="1"/>
  <c r="Y139" i="1"/>
  <c r="Y137" i="1"/>
  <c r="AA138" i="1"/>
  <c r="Y138" i="1"/>
  <c r="X61" i="1"/>
  <c r="AA61" i="1"/>
  <c r="Y61" i="1"/>
  <c r="X133" i="1"/>
  <c r="AA133" i="1"/>
  <c r="Y133" i="1"/>
  <c r="X115" i="1"/>
  <c r="X17" i="1"/>
  <c r="X53" i="1"/>
  <c r="AA53" i="1"/>
  <c r="Y53" i="1"/>
  <c r="X101" i="1"/>
  <c r="AA101" i="1"/>
  <c r="Y101" i="1"/>
  <c r="X100" i="1"/>
  <c r="AA100" i="1"/>
  <c r="Y100" i="1"/>
  <c r="X87" i="1"/>
  <c r="AA87" i="1"/>
  <c r="Y87" i="1"/>
  <c r="X119" i="1"/>
  <c r="AA119" i="1"/>
  <c r="Y119" i="1"/>
  <c r="AA108" i="1"/>
  <c r="Y108" i="1"/>
  <c r="X30" i="1"/>
  <c r="AA30" i="1"/>
  <c r="Y30" i="1"/>
  <c r="X5" i="1"/>
  <c r="X156" i="1"/>
  <c r="X9" i="1"/>
  <c r="AA9" i="1"/>
  <c r="X82" i="1"/>
  <c r="AA82" i="1"/>
  <c r="X38" i="1"/>
  <c r="AA38" i="1"/>
  <c r="X114" i="1"/>
  <c r="AA114" i="1"/>
  <c r="Y114" i="1"/>
  <c r="Y38" i="1"/>
  <c r="X84" i="1"/>
  <c r="AA84" i="1"/>
  <c r="Y82" i="1"/>
  <c r="Y84" i="1"/>
  <c r="Y9" i="1"/>
  <c r="AA156" i="1"/>
  <c r="Y156" i="1"/>
  <c r="X48" i="1"/>
  <c r="AA48" i="1"/>
  <c r="Y5" i="1"/>
  <c r="Y48" i="1"/>
  <c r="X123" i="1"/>
  <c r="AA123" i="1"/>
  <c r="X39" i="1"/>
  <c r="AA39" i="1"/>
  <c r="X106" i="1"/>
  <c r="AA106" i="1"/>
  <c r="AA5" i="1"/>
  <c r="Y106" i="1"/>
  <c r="AA115" i="1"/>
  <c r="AA17" i="1"/>
  <c r="Y17" i="1"/>
  <c r="Y115" i="1"/>
  <c r="Y39" i="1"/>
  <c r="Y123" i="1"/>
  <c r="X37" i="1"/>
  <c r="AA37" i="1"/>
  <c r="Y37" i="1"/>
  <c r="X141" i="1"/>
  <c r="AA141" i="1"/>
  <c r="Y141" i="1"/>
  <c r="Y85" i="1"/>
  <c r="X85" i="1"/>
  <c r="AA85" i="1"/>
  <c r="X102" i="1"/>
  <c r="AA102" i="1"/>
  <c r="X25" i="1"/>
  <c r="AA25" i="1"/>
  <c r="AA151" i="1"/>
  <c r="X20" i="1"/>
  <c r="AA20" i="1"/>
  <c r="X2" i="1"/>
  <c r="X10" i="1"/>
  <c r="AA10" i="1"/>
  <c r="X11" i="1"/>
  <c r="AA11" i="1"/>
  <c r="X12" i="1"/>
  <c r="AA12" i="1"/>
  <c r="X6" i="1"/>
  <c r="AA6" i="1"/>
  <c r="X8" i="1"/>
  <c r="AA8" i="1"/>
  <c r="X19" i="1"/>
  <c r="AA19" i="1"/>
  <c r="X13" i="1"/>
  <c r="AA13" i="1"/>
  <c r="X14" i="1"/>
  <c r="AA14" i="1"/>
  <c r="X4" i="1"/>
  <c r="AA4" i="1"/>
  <c r="X129" i="1"/>
  <c r="X21" i="1"/>
  <c r="AA21" i="1"/>
  <c r="X57" i="1"/>
  <c r="X45" i="1"/>
  <c r="X49" i="1"/>
  <c r="X96" i="1"/>
  <c r="X56" i="1"/>
  <c r="X97" i="1"/>
  <c r="AA97" i="1"/>
  <c r="X7" i="1"/>
  <c r="AA7" i="1"/>
  <c r="X68" i="1"/>
  <c r="AA68" i="1"/>
  <c r="X122" i="1"/>
  <c r="X27" i="1"/>
  <c r="X22" i="1"/>
  <c r="X67" i="1"/>
  <c r="AA67" i="1"/>
  <c r="X89" i="1"/>
  <c r="X124" i="1"/>
  <c r="X80" i="1"/>
  <c r="AA80" i="1"/>
  <c r="X50" i="1"/>
  <c r="AA50" i="1"/>
  <c r="X71" i="1"/>
  <c r="X147" i="1"/>
  <c r="X118" i="1"/>
  <c r="X60" i="1"/>
  <c r="X144" i="1"/>
  <c r="X146" i="1"/>
  <c r="X3" i="1"/>
  <c r="AA3" i="1"/>
  <c r="X16" i="1"/>
  <c r="AA16" i="1"/>
  <c r="X24" i="1"/>
  <c r="AA24" i="1"/>
  <c r="X127" i="1"/>
  <c r="AA127" i="1"/>
  <c r="X74" i="1"/>
  <c r="AA74" i="1"/>
  <c r="X28" i="1"/>
  <c r="AA28" i="1"/>
  <c r="X29" i="1"/>
  <c r="AA29" i="1"/>
  <c r="X32" i="1"/>
  <c r="AA32" i="1"/>
  <c r="X34" i="1"/>
  <c r="AA34" i="1"/>
  <c r="X40" i="1"/>
  <c r="AA40" i="1"/>
  <c r="X41" i="1"/>
  <c r="AA41" i="1"/>
  <c r="X136" i="1"/>
  <c r="AA136" i="1"/>
  <c r="X78" i="1"/>
  <c r="AA78" i="1"/>
  <c r="X42" i="1"/>
  <c r="AA42" i="1"/>
  <c r="X112" i="1"/>
  <c r="AA112" i="1"/>
  <c r="X44" i="1"/>
  <c r="AA44" i="1"/>
  <c r="X46" i="1"/>
  <c r="AA46" i="1"/>
  <c r="X47" i="1"/>
  <c r="AA47" i="1"/>
  <c r="X51" i="1"/>
  <c r="AA51" i="1"/>
  <c r="X54" i="1"/>
  <c r="AA54" i="1"/>
  <c r="X58" i="1"/>
  <c r="AA58" i="1"/>
  <c r="X134" i="1"/>
  <c r="AA134" i="1"/>
  <c r="X43" i="1"/>
  <c r="AA43" i="1"/>
  <c r="X55" i="1"/>
  <c r="AA55" i="1"/>
  <c r="X62" i="1"/>
  <c r="AA62" i="1"/>
  <c r="X143" i="1"/>
  <c r="AA143" i="1"/>
  <c r="X125" i="1"/>
  <c r="AA125" i="1"/>
  <c r="X65" i="1"/>
  <c r="AA65" i="1"/>
  <c r="X66" i="1"/>
  <c r="AA66" i="1"/>
  <c r="X70" i="1"/>
  <c r="AA70" i="1"/>
  <c r="X72" i="1"/>
  <c r="AA72" i="1"/>
  <c r="X73" i="1"/>
  <c r="AA73" i="1"/>
  <c r="X81" i="1"/>
  <c r="AA81" i="1"/>
  <c r="X83" i="1"/>
  <c r="AA83" i="1"/>
  <c r="X86" i="1"/>
  <c r="AA86" i="1"/>
  <c r="X88" i="1"/>
  <c r="AA88" i="1"/>
  <c r="X145" i="1"/>
  <c r="AA145" i="1"/>
  <c r="X90" i="1"/>
  <c r="AA90" i="1"/>
  <c r="X92" i="1"/>
  <c r="AA92" i="1"/>
  <c r="X93" i="1"/>
  <c r="X95" i="1"/>
  <c r="AA95" i="1"/>
  <c r="X52" i="1"/>
  <c r="AA52" i="1"/>
  <c r="X105" i="1"/>
  <c r="AA105" i="1"/>
  <c r="X109" i="1"/>
  <c r="AA109" i="1"/>
  <c r="X110" i="1"/>
  <c r="AA110" i="1"/>
  <c r="X111" i="1"/>
  <c r="AA111" i="1"/>
  <c r="X116" i="1"/>
  <c r="AA116" i="1"/>
  <c r="X117" i="1"/>
  <c r="AA117" i="1"/>
  <c r="X77" i="1"/>
  <c r="AA77" i="1"/>
  <c r="X120" i="1"/>
  <c r="AA120" i="1"/>
  <c r="X79" i="1"/>
  <c r="AA79" i="1"/>
  <c r="X121" i="1"/>
  <c r="AA121" i="1"/>
  <c r="X126" i="1"/>
  <c r="AA126" i="1"/>
  <c r="X128" i="1"/>
  <c r="AA128" i="1"/>
  <c r="X130" i="1"/>
  <c r="AA130" i="1"/>
  <c r="X76" i="1"/>
  <c r="AA76" i="1"/>
  <c r="X131" i="1"/>
  <c r="AA131" i="1"/>
  <c r="X132" i="1"/>
  <c r="AA132" i="1"/>
  <c r="X140" i="1"/>
  <c r="AA140" i="1"/>
  <c r="X103" i="1"/>
  <c r="AA103" i="1"/>
  <c r="X148" i="1"/>
  <c r="AA148" i="1"/>
  <c r="AA150" i="1"/>
  <c r="X152" i="1"/>
  <c r="AA152" i="1"/>
  <c r="AA107" i="1"/>
  <c r="AA153" i="1"/>
  <c r="AA154" i="1"/>
  <c r="AA155" i="1"/>
  <c r="X36" i="1"/>
  <c r="AA36" i="1"/>
  <c r="S146" i="1"/>
  <c r="S60" i="1"/>
  <c r="S118" i="1"/>
  <c r="S147" i="1"/>
  <c r="S71" i="1"/>
  <c r="S124" i="1"/>
  <c r="S89" i="1"/>
  <c r="S22" i="1"/>
  <c r="S27" i="1"/>
  <c r="S122" i="1"/>
  <c r="S56" i="1"/>
  <c r="S96" i="1"/>
  <c r="S45" i="1"/>
  <c r="S49" i="1"/>
  <c r="S57" i="1"/>
  <c r="Y3" i="1"/>
  <c r="Y129" i="1"/>
  <c r="Y8" i="1"/>
  <c r="Y10" i="1"/>
  <c r="Y11" i="1"/>
  <c r="Y12" i="1"/>
  <c r="Y13" i="1"/>
  <c r="Y14" i="1"/>
  <c r="Y16" i="1"/>
  <c r="Y19" i="1"/>
  <c r="Y20" i="1"/>
  <c r="Y21" i="1"/>
  <c r="Y22" i="1"/>
  <c r="Y24" i="1"/>
  <c r="Y25" i="1"/>
  <c r="Y127" i="1"/>
  <c r="Y27" i="1"/>
  <c r="Y74" i="1"/>
  <c r="Y28" i="1"/>
  <c r="Y29" i="1"/>
  <c r="Y32" i="1"/>
  <c r="Y34" i="1"/>
  <c r="Y36" i="1"/>
  <c r="Y4" i="1"/>
  <c r="Y40" i="1"/>
  <c r="Y41" i="1"/>
  <c r="Y50" i="1"/>
  <c r="Y136" i="1"/>
  <c r="Y78" i="1"/>
  <c r="Y42" i="1"/>
  <c r="Y112" i="1"/>
  <c r="Y44" i="1"/>
  <c r="Y45" i="1"/>
  <c r="Y46" i="1"/>
  <c r="Y47" i="1"/>
  <c r="Y51" i="1"/>
  <c r="Y54" i="1"/>
  <c r="Y56" i="1"/>
  <c r="Y57" i="1"/>
  <c r="Y58" i="1"/>
  <c r="Y49" i="1"/>
  <c r="Y134" i="1"/>
  <c r="Y43" i="1"/>
  <c r="Y55" i="1"/>
  <c r="Y60" i="1"/>
  <c r="Y62" i="1"/>
  <c r="Y143" i="1"/>
  <c r="Y80" i="1"/>
  <c r="Y125" i="1"/>
  <c r="Y65" i="1"/>
  <c r="Y66" i="1"/>
  <c r="Y67" i="1"/>
  <c r="Y68" i="1"/>
  <c r="Y70" i="1"/>
  <c r="Y71" i="1"/>
  <c r="Y72" i="1"/>
  <c r="Y73" i="1"/>
  <c r="Y81" i="1"/>
  <c r="Y83" i="1"/>
  <c r="Y86" i="1"/>
  <c r="Y88" i="1"/>
  <c r="Y145" i="1"/>
  <c r="Y89" i="1"/>
  <c r="Y90" i="1"/>
  <c r="Y92" i="1"/>
  <c r="Y93" i="1"/>
  <c r="Y95" i="1"/>
  <c r="Y96" i="1"/>
  <c r="Y97" i="1"/>
  <c r="Y102" i="1"/>
  <c r="Y6" i="1"/>
  <c r="Y7" i="1"/>
  <c r="Y52" i="1"/>
  <c r="Y105" i="1"/>
  <c r="Y109" i="1"/>
  <c r="Y110" i="1"/>
  <c r="Y111" i="1"/>
  <c r="Y116" i="1"/>
  <c r="Y117" i="1"/>
  <c r="Y118" i="1"/>
  <c r="Y77" i="1"/>
  <c r="Y120" i="1"/>
  <c r="Y79" i="1"/>
  <c r="Y121" i="1"/>
  <c r="Y122" i="1"/>
  <c r="Y124" i="1"/>
  <c r="Y126" i="1"/>
  <c r="Y128" i="1"/>
  <c r="Y130" i="1"/>
  <c r="Y76" i="1"/>
  <c r="Y131" i="1"/>
  <c r="Y132" i="1"/>
  <c r="Y140" i="1"/>
  <c r="Y103" i="1"/>
  <c r="Y144" i="1"/>
  <c r="Y146" i="1"/>
  <c r="Y147" i="1"/>
  <c r="Y148" i="1"/>
  <c r="Y151" i="1"/>
  <c r="Y152" i="1"/>
  <c r="Y107" i="1"/>
  <c r="Y2" i="1"/>
  <c r="AY50" i="1"/>
  <c r="AY60" i="1"/>
  <c r="AY67" i="1"/>
  <c r="AY71" i="1"/>
  <c r="AY89" i="1"/>
  <c r="AY124" i="1"/>
  <c r="AY144" i="1"/>
  <c r="AY146" i="1"/>
  <c r="AY147" i="1"/>
  <c r="AY22" i="1"/>
  <c r="AX60" i="1"/>
  <c r="AX80" i="1"/>
  <c r="AX67" i="1"/>
  <c r="AX71" i="1"/>
  <c r="AX89" i="1"/>
  <c r="AX124" i="1"/>
  <c r="AX144" i="1"/>
  <c r="AX146" i="1"/>
  <c r="AX147" i="1"/>
  <c r="AX22" i="1"/>
  <c r="AU50" i="1"/>
  <c r="AU60" i="1"/>
  <c r="AU80" i="1"/>
  <c r="AU67" i="1"/>
  <c r="AU71" i="1"/>
  <c r="AU89" i="1"/>
  <c r="AU124" i="1"/>
  <c r="AU144" i="1"/>
  <c r="AU146" i="1"/>
  <c r="AU147" i="1"/>
  <c r="AV22" i="1"/>
  <c r="AV157" i="1"/>
  <c r="AU22" i="1"/>
  <c r="AR22" i="1"/>
  <c r="AR157" i="1"/>
  <c r="X157" i="1"/>
  <c r="Y157" i="1"/>
  <c r="S157" i="1"/>
  <c r="AU157" i="1"/>
  <c r="AX157" i="1"/>
  <c r="AY157" i="1"/>
  <c r="AA93" i="1"/>
  <c r="AA122" i="1"/>
  <c r="AA45" i="1"/>
  <c r="AA56" i="1"/>
  <c r="AA96" i="1"/>
  <c r="AA124" i="1"/>
  <c r="AA144" i="1"/>
  <c r="AA146" i="1"/>
  <c r="AA60" i="1"/>
  <c r="AA89" i="1"/>
  <c r="AA118" i="1"/>
  <c r="AA147" i="1"/>
  <c r="AA71" i="1"/>
  <c r="AA27" i="1"/>
  <c r="AA22" i="1"/>
  <c r="AA2" i="1"/>
  <c r="AA49" i="1"/>
  <c r="AA57" i="1"/>
  <c r="AA157" i="1"/>
</calcChain>
</file>

<file path=xl/sharedStrings.xml><?xml version="1.0" encoding="utf-8"?>
<sst xmlns="http://schemas.openxmlformats.org/spreadsheetml/2006/main" count="3472" uniqueCount="1458">
  <si>
    <t>Name of development</t>
  </si>
  <si>
    <t>Area</t>
  </si>
  <si>
    <t>Tenure Model</t>
  </si>
  <si>
    <t>Planning Reference</t>
  </si>
  <si>
    <t>M - Castlefield</t>
  </si>
  <si>
    <t>Renaker</t>
  </si>
  <si>
    <t>Build for Sale</t>
  </si>
  <si>
    <t>N/A</t>
  </si>
  <si>
    <t>Salford</t>
  </si>
  <si>
    <t>M5 4GP</t>
  </si>
  <si>
    <t xml:space="preserve">11 Bloom St </t>
  </si>
  <si>
    <t>M - Village</t>
  </si>
  <si>
    <t>Beech</t>
  </si>
  <si>
    <t>M - Ancoats</t>
  </si>
  <si>
    <t>M4 4DE</t>
  </si>
  <si>
    <t>M - City Centre</t>
  </si>
  <si>
    <t>76-82 Oldham St</t>
  </si>
  <si>
    <t>M4 1LF</t>
  </si>
  <si>
    <t>Kempton Homes</t>
  </si>
  <si>
    <t>Not known yet</t>
  </si>
  <si>
    <t>M3 6EN</t>
  </si>
  <si>
    <t>Fortis</t>
  </si>
  <si>
    <t>Affinity Living Riverside</t>
  </si>
  <si>
    <t>M3 5ER</t>
  </si>
  <si>
    <t>Select Property</t>
  </si>
  <si>
    <t>Targeted at investment buyers for fully managed rental</t>
  </si>
  <si>
    <t>M - AM</t>
  </si>
  <si>
    <t>MyPad</t>
  </si>
  <si>
    <t xml:space="preserve">Angel Gardens </t>
  </si>
  <si>
    <t>M4 5DY</t>
  </si>
  <si>
    <t>Sold off plan (institutional buyer) - Moda/Apache</t>
  </si>
  <si>
    <t>M4 4DW</t>
  </si>
  <si>
    <t>Far East Consortium</t>
  </si>
  <si>
    <t>Mixed</t>
  </si>
  <si>
    <t>Axis Tower</t>
  </si>
  <si>
    <t>M1 5NZ</t>
  </si>
  <si>
    <t>Alliance Investments</t>
  </si>
  <si>
    <t xml:space="preserve">M4 5FR 
</t>
  </si>
  <si>
    <t>M3 5BQ</t>
  </si>
  <si>
    <t>Salboy/Fred Done</t>
  </si>
  <si>
    <t>M4 5AF</t>
  </si>
  <si>
    <t>Sold off plan to DTZ Investors</t>
  </si>
  <si>
    <t>Bracken House</t>
  </si>
  <si>
    <t>M1 7BD</t>
  </si>
  <si>
    <t>Bridgewater Point</t>
  </si>
  <si>
    <t>SQ</t>
  </si>
  <si>
    <t>M5 4TT</t>
  </si>
  <si>
    <t>Burlington House</t>
  </si>
  <si>
    <t>M1 2DN</t>
  </si>
  <si>
    <t>Chapel Wharf (Ph1)</t>
  </si>
  <si>
    <t>M3 5DS</t>
  </si>
  <si>
    <t>M1 6FZ</t>
  </si>
  <si>
    <t>M4 1SB</t>
  </si>
  <si>
    <t>M15 4LN</t>
  </si>
  <si>
    <t>deTrafford</t>
  </si>
  <si>
    <t>City Suites</t>
  </si>
  <si>
    <t>Targeted at investment buyers</t>
  </si>
  <si>
    <t>Clippers Quay</t>
  </si>
  <si>
    <t>M5 3NN</t>
  </si>
  <si>
    <t>M4 6DZ</t>
  </si>
  <si>
    <t>Manchester Life</t>
  </si>
  <si>
    <t>M1 2WN</t>
  </si>
  <si>
    <t>Sold off plan (small investors)</t>
  </si>
  <si>
    <t>M5 4UU</t>
  </si>
  <si>
    <t>Eider House</t>
  </si>
  <si>
    <t>M1 2JL</t>
  </si>
  <si>
    <t>M3 7ND</t>
  </si>
  <si>
    <t>M50 3SP</t>
  </si>
  <si>
    <t>Glenbrook</t>
  </si>
  <si>
    <t>M50 3XZ</t>
  </si>
  <si>
    <t>Halo</t>
  </si>
  <si>
    <t>M4 4AS</t>
  </si>
  <si>
    <t xml:space="preserve">Forshaw </t>
  </si>
  <si>
    <t>M4 6DE</t>
  </si>
  <si>
    <t xml:space="preserve">Waterside Places (Muse + </t>
  </si>
  <si>
    <t>M1 3FY</t>
  </si>
  <si>
    <t xml:space="preserve">Lampwick </t>
  </si>
  <si>
    <t>M4 6DH</t>
  </si>
  <si>
    <t>Manchester New Square</t>
  </si>
  <si>
    <t>M1 7DG</t>
  </si>
  <si>
    <t>Urban and Civic</t>
  </si>
  <si>
    <t>FairBriar</t>
  </si>
  <si>
    <t>M4 6LN</t>
  </si>
  <si>
    <t>New Little Mill</t>
  </si>
  <si>
    <t>M4 6AD</t>
  </si>
  <si>
    <t>No 1 Castlefield (Nexus)</t>
  </si>
  <si>
    <t>No 1 Lord St</t>
  </si>
  <si>
    <t>M4 4FP</t>
  </si>
  <si>
    <t>M4 4NL</t>
  </si>
  <si>
    <t>Leftfield Investments</t>
  </si>
  <si>
    <t>M3 4LB</t>
  </si>
  <si>
    <t>Oxygen Tower</t>
  </si>
  <si>
    <t>M1 2WB</t>
  </si>
  <si>
    <t>Potato Wharf (Ph3)</t>
  </si>
  <si>
    <t>M3 4NB</t>
  </si>
  <si>
    <t>Salford Dock Office</t>
  </si>
  <si>
    <t>M50 3XB</t>
  </si>
  <si>
    <t>Liveman Properties</t>
  </si>
  <si>
    <t>Sawmill Court</t>
  </si>
  <si>
    <t>M60 9HL</t>
  </si>
  <si>
    <t>M4 6AN</t>
  </si>
  <si>
    <t>M15 5AN</t>
  </si>
  <si>
    <t>M2 5NT</t>
  </si>
  <si>
    <t>Jackson Row Develop Partnership</t>
  </si>
  <si>
    <t>M5 4PF</t>
  </si>
  <si>
    <t>The Hallmark</t>
  </si>
  <si>
    <t>M4 4FY</t>
  </si>
  <si>
    <t>The Lightbox</t>
  </si>
  <si>
    <t>M50 2EQ</t>
  </si>
  <si>
    <t>Peel Land &amp; Property</t>
  </si>
  <si>
    <t>The Residence</t>
  </si>
  <si>
    <t>the Elliot Group</t>
  </si>
  <si>
    <t>M15 4LZ</t>
  </si>
  <si>
    <t>M3 4JW</t>
  </si>
  <si>
    <t>Wavelength</t>
  </si>
  <si>
    <t>Weavers Quay</t>
  </si>
  <si>
    <t>M4 6EE</t>
  </si>
  <si>
    <t>M4 7DP</t>
  </si>
  <si>
    <t>X1/Knight Knox</t>
  </si>
  <si>
    <t>M15 4LW</t>
  </si>
  <si>
    <t>X1/Peel Land &amp; Property</t>
  </si>
  <si>
    <t>X1</t>
  </si>
  <si>
    <t>X1 The Gateway</t>
  </si>
  <si>
    <t>X1 The Landmark</t>
  </si>
  <si>
    <t>10-12 Whitworth St</t>
  </si>
  <si>
    <t>Affinity Living Riverview</t>
  </si>
  <si>
    <t>Cambridge St</t>
  </si>
  <si>
    <t>Cornbrook Works</t>
  </si>
  <si>
    <t>Inhabit</t>
  </si>
  <si>
    <t>Outwood Developments Ltd</t>
  </si>
  <si>
    <t>Knight Knox</t>
  </si>
  <si>
    <t>Bruntwood</t>
  </si>
  <si>
    <t>U + I</t>
  </si>
  <si>
    <t>M&amp;G Real Estate</t>
  </si>
  <si>
    <t>Dandara Group</t>
  </si>
  <si>
    <t>Grainger</t>
  </si>
  <si>
    <t>Bellward properties Ltd</t>
  </si>
  <si>
    <t>Ask Real Estate</t>
  </si>
  <si>
    <t>ECP Holdings Ltd</t>
  </si>
  <si>
    <t>LaSalle</t>
  </si>
  <si>
    <t>Manchester Life Development Company</t>
  </si>
  <si>
    <t>Scarborough Development Group</t>
  </si>
  <si>
    <t>Legal &amp; General</t>
  </si>
  <si>
    <t>English Cities Fund</t>
  </si>
  <si>
    <t>Balfour Beatty</t>
  </si>
  <si>
    <t>Belgravia Living Group Ltd</t>
  </si>
  <si>
    <t>Hermes Investment</t>
  </si>
  <si>
    <t>Greater Manchester Combined Authority</t>
  </si>
  <si>
    <t>Post-code</t>
  </si>
  <si>
    <t>118267/FO/2017</t>
  </si>
  <si>
    <t>Echo Street (Former Chandos Hall, UMIST)</t>
  </si>
  <si>
    <t>M1 3QJ</t>
  </si>
  <si>
    <t>Co-living/PBSA</t>
  </si>
  <si>
    <t>119806/FO/2018</t>
  </si>
  <si>
    <t>M15 4PA</t>
  </si>
  <si>
    <t>Build for Rent</t>
  </si>
  <si>
    <t>119806/FO/2017</t>
  </si>
  <si>
    <t>Cornbrook Hub</t>
  </si>
  <si>
    <t>M15 4FX</t>
  </si>
  <si>
    <t>118831/FO/2018</t>
  </si>
  <si>
    <t>Old Brewery Gardens</t>
  </si>
  <si>
    <t>M3 1LE</t>
  </si>
  <si>
    <t>Mixed sale/rent</t>
  </si>
  <si>
    <t>120149/FO/2018</t>
  </si>
  <si>
    <t>East Village Apartments</t>
  </si>
  <si>
    <t>M12 2JQ</t>
  </si>
  <si>
    <t>119731/FO/2018</t>
  </si>
  <si>
    <t>M4 5FE</t>
  </si>
  <si>
    <t>120635/FO/2018</t>
  </si>
  <si>
    <t>Hotspur Press</t>
  </si>
  <si>
    <t>M1 5QR</t>
  </si>
  <si>
    <t>121380/FO/2018</t>
  </si>
  <si>
    <t>Swan House</t>
  </si>
  <si>
    <t>M4 5DF</t>
  </si>
  <si>
    <t>120893/FO/2018</t>
  </si>
  <si>
    <t>Bengal Street (Kompany Tower)</t>
  </si>
  <si>
    <t>M4 6AQ</t>
  </si>
  <si>
    <t>123261/FO/2019</t>
  </si>
  <si>
    <t>Arundal Street ('Flintoff Tower')</t>
  </si>
  <si>
    <t>M15 4JZ</t>
  </si>
  <si>
    <t>121375/FO/2018 and 121447/FO/2018</t>
  </si>
  <si>
    <t>High Street</t>
  </si>
  <si>
    <t>M4 1QB</t>
  </si>
  <si>
    <t>121099/FO/2018</t>
  </si>
  <si>
    <t>The Fairfax (Portugal St East)</t>
  </si>
  <si>
    <t>M1 2WX</t>
  </si>
  <si>
    <t>124888/FO/2019</t>
  </si>
  <si>
    <t>New Cross</t>
  </si>
  <si>
    <t>M4 4RJ</t>
  </si>
  <si>
    <t>126669/FO/2020</t>
  </si>
  <si>
    <t xml:space="preserve">M4 6EE </t>
  </si>
  <si>
    <t>126668/FO/2020</t>
  </si>
  <si>
    <t>M15 4AX</t>
  </si>
  <si>
    <t>126648/FO/2020</t>
  </si>
  <si>
    <t>Water Street Co-living (T2)</t>
  </si>
  <si>
    <t>M3 4JQ</t>
  </si>
  <si>
    <t>Co-living</t>
  </si>
  <si>
    <t>126608/FO/2020</t>
  </si>
  <si>
    <t>M1 2NE</t>
  </si>
  <si>
    <t>Shared Ownership</t>
  </si>
  <si>
    <t>126944/FO/2020</t>
  </si>
  <si>
    <t>Victoria Riverside (former Angelgate)</t>
  </si>
  <si>
    <t>M4 4JS</t>
  </si>
  <si>
    <t>125655/FO/2019</t>
  </si>
  <si>
    <t>Water Street Co-living (T1)</t>
  </si>
  <si>
    <t>125573/FO/2019</t>
  </si>
  <si>
    <t>First Street Co-living</t>
  </si>
  <si>
    <t>M1 5GL</t>
  </si>
  <si>
    <t>For sale</t>
  </si>
  <si>
    <t>For rent</t>
  </si>
  <si>
    <t>Social rent</t>
  </si>
  <si>
    <t>Affordable rent</t>
  </si>
  <si>
    <t>Shared ownership</t>
  </si>
  <si>
    <t>Other intermediate</t>
  </si>
  <si>
    <t>Est. affordable if 20%</t>
  </si>
  <si>
    <t>Source</t>
  </si>
  <si>
    <t>Non-UK actors</t>
  </si>
  <si>
    <t>Public Land Registry Reference</t>
  </si>
  <si>
    <t xml:space="preserve">Est. Profit on Cost </t>
  </si>
  <si>
    <t>Est. Profit on GDV</t>
  </si>
  <si>
    <t>Plot size (acres)</t>
  </si>
  <si>
    <t>Starting Price for 1 bed</t>
  </si>
  <si>
    <t>Est. Council tax *(based on 1-bed)</t>
  </si>
  <si>
    <t>Funder</t>
  </si>
  <si>
    <t>Owner</t>
  </si>
  <si>
    <t>Significant Institutional owners</t>
  </si>
  <si>
    <t>Manager</t>
  </si>
  <si>
    <t>Offshore Involvement</t>
  </si>
  <si>
    <t>Country</t>
  </si>
  <si>
    <t>Type of public loan</t>
  </si>
  <si>
    <t>Public Land</t>
  </si>
  <si>
    <t>Role of non-UK actos</t>
  </si>
  <si>
    <t>N</t>
  </si>
  <si>
    <t>Y</t>
  </si>
  <si>
    <t>PGGM</t>
  </si>
  <si>
    <t>Holland</t>
  </si>
  <si>
    <t>Finance</t>
  </si>
  <si>
    <t>Pbb Deutsche Pfandbriefbank and Apache Capital Partners</t>
  </si>
  <si>
    <t>Germany and ‘Middle East’</t>
  </si>
  <si>
    <t>£90 investment from Pbb Deutsche Pfandbriefban to build. Then sold to institutional investor Apache/Moda</t>
  </si>
  <si>
    <t>FECI</t>
  </si>
  <si>
    <t>Hong Kong</t>
  </si>
  <si>
    <t>Finance and developers</t>
  </si>
  <si>
    <t>DTZ Investors</t>
  </si>
  <si>
    <t>Not-known (DTZ hold portfolio for inter investors)</t>
  </si>
  <si>
    <t>Loom Holdings/Abu Dhabi United Group</t>
  </si>
  <si>
    <t>Jersey/Abu Dhabi</t>
  </si>
  <si>
    <t>Development Partner/FInance</t>
  </si>
  <si>
    <t>Ares Management</t>
  </si>
  <si>
    <t>USA</t>
  </si>
  <si>
    <t>Development Partner/FInance/Construction</t>
  </si>
  <si>
    <t>NO</t>
  </si>
  <si>
    <t>M and G Real Estate</t>
  </si>
  <si>
    <t>Not-known (M +G hold portfolio for inter investors)</t>
  </si>
  <si>
    <t>Lend Lease</t>
  </si>
  <si>
    <t>Australia</t>
  </si>
  <si>
    <t>Rowsley Ltd are main partners. BCEG are main contractors</t>
  </si>
  <si>
    <t>SIngapore + China</t>
  </si>
  <si>
    <t>Finance and development</t>
  </si>
  <si>
    <t>Atlas Residential +IP Investment Management. Peel Group 25% owned by Obayan Group and rest by Isle of Man based Billown Trust</t>
  </si>
  <si>
    <t>US/Singapore/Saudi Arabia</t>
  </si>
  <si>
    <t>Peel 25% owned by Obayan Group</t>
  </si>
  <si>
    <t>Saudi Arabia</t>
  </si>
  <si>
    <t>Part owner of developer</t>
  </si>
  <si>
    <t>www.manchester.gov.uk/.../id/.../8_section_106_annual_monitoring_report_201617</t>
  </si>
  <si>
    <t>http://www.salfordstar.com/article.asp?id=2737</t>
  </si>
  <si>
    <t>http://dctmviewer.salford.gov.uk/Stream/StreamFile.ashx?filename=Merged%20Agenda%20%20Reports%20070716.pdf</t>
  </si>
  <si>
    <t>http://pa.manchester.gov.uk/online-applications/applicationDetails.do?activeTab=documents&amp;keyVal=NWIBHLBC6K000</t>
  </si>
  <si>
    <t>https://inews.co.uk/essentials/news/environment/angel-meadow-manchester-savage-victorian-slum-redevelopment/</t>
  </si>
  <si>
    <t>http://salfordstar.com/article.asp?id=2640</t>
  </si>
  <si>
    <t>http://www.salfordstar.com/article.asp?id=2439</t>
  </si>
  <si>
    <t>http://www.salfordstar.com/article.asp?id=4083</t>
  </si>
  <si>
    <t>http://salfordstar.com/article.asp?id=3663</t>
  </si>
  <si>
    <t>http://www.manchester.gov.uk/meetings/meeting/3016/planning_and_highways_committee</t>
  </si>
  <si>
    <t>https://sccdemocracy.salford.gov.uk/documents/s4551/5d%2069573%20Norton%20Court.pdf</t>
  </si>
  <si>
    <t>GM Housing Fund</t>
  </si>
  <si>
    <t>Home Building Fund</t>
  </si>
  <si>
    <t>HCA Loan</t>
  </si>
  <si>
    <t>Public Loan (value)</t>
  </si>
  <si>
    <t>Salford Star</t>
  </si>
  <si>
    <t>x</t>
  </si>
  <si>
    <t xml:space="preserve">Y </t>
  </si>
  <si>
    <t>http://dellot.com/project/affinityliving-riverside-apartments-for-sale-in-manchester-uk/</t>
  </si>
  <si>
    <t>http://www.scmp.com/property/international/article/2111838/far-east-consortiums-uk-project-offers-hong-kong-investors</t>
  </si>
  <si>
    <t>http://www.rightmove.co.uk/property-for-sale/property-33774633.html</t>
  </si>
  <si>
    <t>http://www.mysgprop.com/citu-nq-apartment-manchester/</t>
  </si>
  <si>
    <t>https://www.propertyseed.co.uk/pages/city-gardens</t>
  </si>
  <si>
    <t>http://www.manchestereveningnews.co.uk/news/property/manchester-only-flats-on-sale-13334633</t>
  </si>
  <si>
    <t>http://alliance-investments.com/project/downtown-manchester/</t>
  </si>
  <si>
    <t>https://www.rw-invest.com/properties/halo-apartments-manchester/</t>
  </si>
  <si>
    <t>www.manchesternewsquare.com</t>
  </si>
  <si>
    <t>http://www.manchestereveningnews.co.uk/news/property/middlewood-locks-salford-urban-neighbourhood-13604757</t>
  </si>
  <si>
    <t>https://www.zoopla.co.uk/new-homes/details/43619757#VHQlxil1x11ssf0J.97</t>
  </si>
  <si>
    <t>oxygenmanchester.com/</t>
  </si>
  <si>
    <t>http://expatpropertyplanners.co.uk/portfolio/current-properties/manchester/manchester-sky-gardens/</t>
  </si>
  <si>
    <t>http://ukipp.com/project/stgeorges-gardens-manchester/</t>
  </si>
  <si>
    <t>http://www.rightmove.co.uk/developer/branch/Forty8-Developments/The-Hallmark-172901.html</t>
  </si>
  <si>
    <t>http://www.rightmove.co.uk/property-for-sale/property-62152834.html</t>
  </si>
  <si>
    <t>https://www.knightknox.com/developments/manchester/x1-media-city-tower-4</t>
  </si>
  <si>
    <t>http://www.rightmove.co.uk/property-for-sale/property-69771401.html</t>
  </si>
  <si>
    <t>Deliverer</t>
  </si>
  <si>
    <t>-</t>
  </si>
  <si>
    <t>Fortis Developments</t>
  </si>
  <si>
    <t>Select Property Group</t>
  </si>
  <si>
    <t>Alliance Group</t>
  </si>
  <si>
    <t>Mulbury Homes</t>
  </si>
  <si>
    <t>HCA</t>
  </si>
  <si>
    <t>HCA/HSBC</t>
  </si>
  <si>
    <t>Amstone Ventures</t>
  </si>
  <si>
    <t>Bellward Properties Ltd</t>
  </si>
  <si>
    <t>Moorfield Group</t>
  </si>
  <si>
    <t>Glenbrook Property</t>
  </si>
  <si>
    <t>Abu Dhabi United Group</t>
  </si>
  <si>
    <t>John Sisk &amp; Son Ltd</t>
  </si>
  <si>
    <t>X1 Developments</t>
  </si>
  <si>
    <t>Countrywide</t>
  </si>
  <si>
    <t>Property (Done)</t>
  </si>
  <si>
    <t>FICM Ltd</t>
  </si>
  <si>
    <t>Affinity Living</t>
  </si>
  <si>
    <t>Mulbury City</t>
  </si>
  <si>
    <t>JLL</t>
  </si>
  <si>
    <t>Urban Splash</t>
  </si>
  <si>
    <t>IQSA Services Ltd</t>
  </si>
  <si>
    <t>Glenbrook, Peel</t>
  </si>
  <si>
    <t>Prosperity Capital Partners</t>
  </si>
  <si>
    <t>Rain City Developments</t>
  </si>
  <si>
    <t>Cheshire Cheese Assets (Gita Frank)</t>
  </si>
  <si>
    <t>Elmloch (MCR Property and Blue Dog joint vehicle)</t>
  </si>
  <si>
    <t>Cable Swan Ltd (JV of McAlpine, Britannia Group, Prime Developers, Foundation Real Estate)</t>
  </si>
  <si>
    <t>M4nchester Two (Vincent Kompany and Northern Group)</t>
  </si>
  <si>
    <t>Logik Developments</t>
  </si>
  <si>
    <t>SSB Capital Ltd</t>
  </si>
  <si>
    <t>Commercial Estate Group (ASE II Developments Ltd)</t>
  </si>
  <si>
    <t>Waterside Places Ltd (Muse Developments and Canal and River Trust)</t>
  </si>
  <si>
    <t>Vita (Union Living Ltd)</t>
  </si>
  <si>
    <t>Downing Living Ltd</t>
  </si>
  <si>
    <t>Cable Swan Ltd</t>
  </si>
  <si>
    <t>Logik Developments (Arundel St) Limited</t>
  </si>
  <si>
    <t>ASE II Manchester Ltd</t>
  </si>
  <si>
    <t>Portugal Street East Ltd</t>
  </si>
  <si>
    <t>Northern Gateway (FEC) No.9 Limited</t>
  </si>
  <si>
    <t>Waterside Places (General Partner) Ltd</t>
  </si>
  <si>
    <t>Renaker Build Ltd</t>
  </si>
  <si>
    <t>Union Living Manchester 1 Ltd</t>
  </si>
  <si>
    <t>Downing Living (Manchester) Limited Partnership Incorporated</t>
  </si>
  <si>
    <t>Planning ap 118267/FO/2017</t>
  </si>
  <si>
    <t>MCC funds affordable housing through land interest, pg 11 &amp; pg 18, planning ctte report. S1`06 monitoring report Nov 2019 gives £1.34m figure (for medical OR affordable housing)</t>
  </si>
  <si>
    <t>Planning app</t>
  </si>
  <si>
    <t>https://www.manchestereveningnews.co.uk/news/greater-manchester-news/flats-in-manchester-city-centre-14848410</t>
  </si>
  <si>
    <t>5% offsite s106 (planning report pg. 16)</t>
  </si>
  <si>
    <t>https://www.manchestereveningnews.co.uk/news/greater-manchester-news/200-year-old-pub-could-15405307</t>
  </si>
  <si>
    <t>Planning report</t>
  </si>
  <si>
    <t>Equivalent to 5% on-site affordable housing contribution valued at £1.5m</t>
  </si>
  <si>
    <t>Clawback mechanism in s106 if BTR flats sold before 15 year covenant period ends (webcast of March planning committee).</t>
  </si>
  <si>
    <t>Clawblack mechanism if profits higher but no contribution or s106 agreement https://www.manchestereveningnews.co.uk/news/greater-manchester-news/two-huge-tower-blocks-containing-17581244</t>
  </si>
  <si>
    <t>Minutes state overage profit-sharing agreement but no further detail</t>
  </si>
  <si>
    <t>No s106 but affordable housing controbution via undisclosed MCC land interest disposal. Contributing £1.756m for school and £4.719m for park</t>
  </si>
  <si>
    <t>100% intermediate tenure</t>
  </si>
  <si>
    <t>5% on-site</t>
  </si>
  <si>
    <t>Goldman Sachs</t>
  </si>
  <si>
    <t>Dublin-based developer (but company reg. in London)</t>
  </si>
  <si>
    <t>Ireland, UK</t>
  </si>
  <si>
    <t>Parikeet Holdings (Jersey) Ltd (50% shareholder)</t>
  </si>
  <si>
    <t>Jersey</t>
  </si>
  <si>
    <t xml:space="preserve">Global owner ASE 11 Holdings SARL (Luxemburg); CEG group owner JTC TRUST COMPANY LIMITED (Jersey).  Jersey registration for ASE II Manchester Ltd. </t>
  </si>
  <si>
    <t xml:space="preserve">Aecom </t>
  </si>
  <si>
    <t>FEC</t>
  </si>
  <si>
    <t>Land</t>
  </si>
  <si>
    <t>£10 loan from Housing Investment Fund to Waterside Places for previous phase of Islington Wharf development</t>
  </si>
  <si>
    <t>YES</t>
  </si>
  <si>
    <t>MAN46080; MAN127583</t>
  </si>
  <si>
    <t>GM311209; LA44054</t>
  </si>
  <si>
    <t>LA133278; MAN335433</t>
  </si>
  <si>
    <t>https://www.tarquinjones.com/investments/elizabeth-tower-manchester/</t>
  </si>
  <si>
    <t>Viability assessment pg 38</t>
  </si>
  <si>
    <t>https://www.newhomesforsale.co.uk/search/?dvr=4018</t>
  </si>
  <si>
    <t>Viability assessment pg 23</t>
  </si>
  <si>
    <t>Hong Kong via Ashton Hawks, est. 7% yield (https://www.placenorthwest.co.uk/news/renaker-and-select-partner-up-at-crown-street/)</t>
  </si>
  <si>
    <t>Earlier phases of Islington Wharf marketed at Three Pacific Place, 1 Queens Road East, Hong Kong in November 2018, hosted by JLL https://internationalresidential.jll.com.hk/event-calendar/01/nov/2018/islington-wharf-locks</t>
  </si>
  <si>
    <t>Build to Rent</t>
  </si>
  <si>
    <t>One Regent</t>
  </si>
  <si>
    <t>Buy to Let</t>
  </si>
  <si>
    <t>Fulcrum Global</t>
  </si>
  <si>
    <t>M3 4JU</t>
  </si>
  <si>
    <t>Offsite s106 housing contributions</t>
  </si>
  <si>
    <t>105611/FO/2014</t>
  </si>
  <si>
    <t>Other companies</t>
  </si>
  <si>
    <t>LQ Developments Manchester Ltd</t>
  </si>
  <si>
    <t>Owner/primary developer</t>
  </si>
  <si>
    <t>Complete</t>
  </si>
  <si>
    <t>Detailed permission</t>
  </si>
  <si>
    <t>105505/FO2014/C1</t>
  </si>
  <si>
    <t>M1 5BZ</t>
  </si>
  <si>
    <t>CS Developments (Manchester) Ltd</t>
  </si>
  <si>
    <t>M - Deansgate</t>
  </si>
  <si>
    <t xml:space="preserve">Brigantes Ltd &amp; Duvet 1 Property Management Ltd </t>
  </si>
  <si>
    <t>108705/FO/2015/C1</t>
  </si>
  <si>
    <t>M1 5WY</t>
  </si>
  <si>
    <t>Planning Date</t>
  </si>
  <si>
    <t>M1 3EF</t>
  </si>
  <si>
    <t>Paul Butler Associates</t>
  </si>
  <si>
    <t>119375/LO/2018</t>
  </si>
  <si>
    <t>113870/FO/2016</t>
  </si>
  <si>
    <t>Castlefield Developments Manchester Ltd</t>
  </si>
  <si>
    <t>M15 4QG</t>
  </si>
  <si>
    <t>Starting price for 2 bed</t>
  </si>
  <si>
    <t>https://www.ogpsglobal.com/en/property/detail/castle-wharf-118</t>
  </si>
  <si>
    <t>H&amp;J Martin</t>
  </si>
  <si>
    <t>Invesco</t>
  </si>
  <si>
    <t>S - Irwell Riverside</t>
  </si>
  <si>
    <t>M5 4PX</t>
  </si>
  <si>
    <t>Outwood Developments 2 Ltd</t>
  </si>
  <si>
    <t>18/71512/FUL</t>
  </si>
  <si>
    <t>15/66823/OUT</t>
  </si>
  <si>
    <t>Invesco Real Estate</t>
  </si>
  <si>
    <t>110074/FO/2015/C2</t>
  </si>
  <si>
    <t>https://www.rightmove.co.uk/properties/83860096#/</t>
  </si>
  <si>
    <t>Adelphi Wharf phase 1</t>
  </si>
  <si>
    <t>Adelphi Wharf phase 2</t>
  </si>
  <si>
    <t>Adelphi Wharf phase 3</t>
  </si>
  <si>
    <t>14/65820/FUL</t>
  </si>
  <si>
    <t>OakNorth (£20m loan)</t>
  </si>
  <si>
    <t>https://www.emdps.com/adelphi-wharf-manchester</t>
  </si>
  <si>
    <t>Trinity Riverside Holdings Ltd</t>
  </si>
  <si>
    <t>16/67779/FULEIA</t>
  </si>
  <si>
    <t>S - Ordsall</t>
  </si>
  <si>
    <t>16/67780/FULEIA</t>
  </si>
  <si>
    <t>http://amikainvest.com/angel-court-manchester/</t>
  </si>
  <si>
    <t>Stoneycroft Developments Ltd</t>
  </si>
  <si>
    <t>Bridging Finance Ltd</t>
  </si>
  <si>
    <t>STN Services Ltd (2nd mortgagee)</t>
  </si>
  <si>
    <t>M4 4HT</t>
  </si>
  <si>
    <t>Apache Capital Partners</t>
  </si>
  <si>
    <t>Deutsche Pfandbriefbank</t>
  </si>
  <si>
    <t>Caddick Construction (formerly Carillion)</t>
  </si>
  <si>
    <t>M - Angel Meadows</t>
  </si>
  <si>
    <t>NOMA Plot L Ltd</t>
  </si>
  <si>
    <t>M - Ancoats NQ</t>
  </si>
  <si>
    <t>M - City Centre Castlefield</t>
  </si>
  <si>
    <t>116366/FO/2017</t>
  </si>
  <si>
    <t>106249/FO/2014/N2</t>
  </si>
  <si>
    <t>106490/FO/2014/C2</t>
  </si>
  <si>
    <t>Marketed for rent</t>
  </si>
  <si>
    <t>S - Greengate</t>
  </si>
  <si>
    <t>M3 7NG</t>
  </si>
  <si>
    <t>Atlas Residential</t>
  </si>
  <si>
    <t>Europa Fund V</t>
  </si>
  <si>
    <t>Europa Capital (Mitsubishi)</t>
  </si>
  <si>
    <t>Average Rental 2-bed</t>
  </si>
  <si>
    <t>Average Rental 1-bed</t>
  </si>
  <si>
    <t>Average Rental 3-bed</t>
  </si>
  <si>
    <t>900-1350</t>
  </si>
  <si>
    <t>1150-1500</t>
  </si>
  <si>
    <t>1800-1900</t>
  </si>
  <si>
    <t>M1 2FA</t>
  </si>
  <si>
    <t>From 950</t>
  </si>
  <si>
    <t>From 1120</t>
  </si>
  <si>
    <t>From 1895</t>
  </si>
  <si>
    <t>Port Street (The Astley)</t>
  </si>
  <si>
    <t>M - New Islington</t>
  </si>
  <si>
    <t>Scarborough Group</t>
  </si>
  <si>
    <t>China and Singapore</t>
  </si>
  <si>
    <t>Angel Court (North Central)</t>
  </si>
  <si>
    <t>M - Piccadilly</t>
  </si>
  <si>
    <t>Victoria Riverside Viability Assessment pg 15</t>
  </si>
  <si>
    <t>Sold off-plan to overseas and UK buyers</t>
  </si>
  <si>
    <t>Wilburn Basin (Rivergate House)</t>
  </si>
  <si>
    <t>124309/FO/2019</t>
  </si>
  <si>
    <t>M - Hulme</t>
  </si>
  <si>
    <t>M15 4JY</t>
  </si>
  <si>
    <t>M3 1PJ</t>
  </si>
  <si>
    <t>Maryland Securities</t>
  </si>
  <si>
    <t>122280/FO/2019</t>
  </si>
  <si>
    <t>Isle of Man</t>
  </si>
  <si>
    <t xml:space="preserve">Gross Development value </t>
  </si>
  <si>
    <t xml:space="preserve">Cost of Development </t>
  </si>
  <si>
    <t xml:space="preserve">Profit </t>
  </si>
  <si>
    <t xml:space="preserve">Local plan benchmark land value 2009 </t>
  </si>
  <si>
    <t xml:space="preserve">Est. EUV+ Benchmark Land Value  </t>
  </si>
  <si>
    <t xml:space="preserve">Residual Land Value </t>
  </si>
  <si>
    <t>Est. Benchmark Land Cost per Acre</t>
  </si>
  <si>
    <t xml:space="preserve">Est. Residual Land Cost per Acre </t>
  </si>
  <si>
    <t>Other (student/hotel)</t>
  </si>
  <si>
    <t>Total market</t>
  </si>
  <si>
    <t>Total Resi Units</t>
  </si>
  <si>
    <t>Total affordable</t>
  </si>
  <si>
    <t>Other s106 contributions</t>
  </si>
  <si>
    <t>2-4 Chester Road (Castle Wharf)</t>
  </si>
  <si>
    <t>Construction</t>
  </si>
  <si>
    <t>5 Hulme Street (Outwood Wharf Phase 1)</t>
  </si>
  <si>
    <t>5 Hulme Street (Outwood Wharf Phase 2)</t>
  </si>
  <si>
    <t>Kampus Phase 1</t>
  </si>
  <si>
    <t>Islington Wharf Phase 4</t>
  </si>
  <si>
    <t>Property (Done) Ltd</t>
  </si>
  <si>
    <t>Trinity Islands</t>
  </si>
  <si>
    <t>Middlewood Plaza</t>
  </si>
  <si>
    <t>17/70615/FUL</t>
  </si>
  <si>
    <t>Roddus Developments Ltd</t>
  </si>
  <si>
    <t>M5 4LE</t>
  </si>
  <si>
    <t>High Street Residential</t>
  </si>
  <si>
    <t>18/71330/FUL</t>
  </si>
  <si>
    <t>M5 4NF</t>
  </si>
  <si>
    <t>M3 7GE</t>
  </si>
  <si>
    <t>Property Alliance Group</t>
  </si>
  <si>
    <t>18/71538/FUL</t>
  </si>
  <si>
    <t>M3 7DB</t>
  </si>
  <si>
    <t>Rent to Buy</t>
  </si>
  <si>
    <t>Salix Homes</t>
  </si>
  <si>
    <t>Canon Green Court</t>
  </si>
  <si>
    <t>18/72242/FUL</t>
  </si>
  <si>
    <t>The Copper Works</t>
  </si>
  <si>
    <t>M3 7DG</t>
  </si>
  <si>
    <t>Bradley Manor</t>
  </si>
  <si>
    <t>Domis</t>
  </si>
  <si>
    <t>Total units (all)</t>
  </si>
  <si>
    <t>15/66806/FUL</t>
  </si>
  <si>
    <t>Elliot Property Construction Ltd</t>
  </si>
  <si>
    <t>Jerrold Manufacturing Pension Fund</t>
  </si>
  <si>
    <t>M3 5JZ</t>
  </si>
  <si>
    <t>19/73607/FUL</t>
  </si>
  <si>
    <t>Chapel Street Apartment Scheme</t>
  </si>
  <si>
    <t>Mansion House Project Management</t>
  </si>
  <si>
    <t>M3 5DA</t>
  </si>
  <si>
    <t>19/73721/REM</t>
  </si>
  <si>
    <t xml:space="preserve">English Cities Fund </t>
  </si>
  <si>
    <t>Muse (Morgan Sindall)</t>
  </si>
  <si>
    <t>Homes England</t>
  </si>
  <si>
    <t>19/74069/OUT</t>
  </si>
  <si>
    <t>Anchorage Gateway Building</t>
  </si>
  <si>
    <t>M50 3XE</t>
  </si>
  <si>
    <t>Anchorage Gateway (CW) Ltd</t>
  </si>
  <si>
    <t>Outline permission</t>
  </si>
  <si>
    <t>Clarion</t>
  </si>
  <si>
    <t>Plot D3 White Media City</t>
  </si>
  <si>
    <t>19/74447/FUL</t>
  </si>
  <si>
    <t>Glenbrook MC Limited</t>
  </si>
  <si>
    <t>M50 3WL</t>
  </si>
  <si>
    <t>Cotton Quay Scheme phase 1</t>
  </si>
  <si>
    <t>The Royalton Group/Frogmore</t>
  </si>
  <si>
    <t>FREP3 (Salford) Ltd</t>
  </si>
  <si>
    <t>19/74529/FUL</t>
  </si>
  <si>
    <t>319 and 321 Ordsall Lane</t>
  </si>
  <si>
    <t>M5 3HP</t>
  </si>
  <si>
    <t>Eutopia</t>
  </si>
  <si>
    <t>Eutopia Homes (Salford) Ltd</t>
  </si>
  <si>
    <t>19/74484/FUL</t>
  </si>
  <si>
    <t>M50 2GY</t>
  </si>
  <si>
    <t>X1 Developments/Vermont</t>
  </si>
  <si>
    <t>The Guinness Partnership</t>
  </si>
  <si>
    <t>Social housing</t>
  </si>
  <si>
    <t>M3 6HT</t>
  </si>
  <si>
    <t>Adelphi Court</t>
  </si>
  <si>
    <t>Hauling Group; Metro Holdings</t>
  </si>
  <si>
    <t>China; Singapore</t>
  </si>
  <si>
    <t>FairBriar Developments (Salford) Ltd</t>
  </si>
  <si>
    <t>20/75275/REM</t>
  </si>
  <si>
    <t>16/68904/REM</t>
  </si>
  <si>
    <t>15/67135/REM</t>
  </si>
  <si>
    <t>Middlewood Locks (Phase 3)</t>
  </si>
  <si>
    <t>Get Living (APG; Diar; Delancey)</t>
  </si>
  <si>
    <t>China, Singapore; Netherlands; Qatar</t>
  </si>
  <si>
    <t>Finance from Hauling Trade and Ind Group. Metro Holdings. Construction conapmy is BCEG. Part sold to JV in 2019 of APG (Dutch asset manager), Diar (Qatari real estate firm), and Delancey (UK asset manager)</t>
  </si>
  <si>
    <t>Likely forward purchase of a share of units by Get Living</t>
  </si>
  <si>
    <t>Castle Irwell Phase 1</t>
  </si>
  <si>
    <t>Salboy (Done)</t>
  </si>
  <si>
    <t>M6 6DB</t>
  </si>
  <si>
    <t>20/75047/REM</t>
  </si>
  <si>
    <t xml:space="preserve">Ryall Avenue </t>
  </si>
  <si>
    <t>M5 3HX</t>
  </si>
  <si>
    <t>20/75420/FUL</t>
  </si>
  <si>
    <t>Salford City Council</t>
  </si>
  <si>
    <t>Brassington Avenue</t>
  </si>
  <si>
    <t>M5 3JX</t>
  </si>
  <si>
    <t>20/75419/FUL</t>
  </si>
  <si>
    <t>90991/FUL/17</t>
  </si>
  <si>
    <t>M15 4WD</t>
  </si>
  <si>
    <t>T - Old Trafford</t>
  </si>
  <si>
    <t>S - SQ</t>
  </si>
  <si>
    <t>M - Ancoats and Beswick</t>
  </si>
  <si>
    <t>M - Cheetham</t>
  </si>
  <si>
    <t>M - Salford</t>
  </si>
  <si>
    <t>110776/FO/2015/C1</t>
  </si>
  <si>
    <t>111742/FO/2016/N1</t>
  </si>
  <si>
    <t>111026/FO/2016/C1 and 11027/FO/2016/C1</t>
  </si>
  <si>
    <t>Homes and Communities Agency</t>
  </si>
  <si>
    <t>Select/GM Property Venture Fund</t>
  </si>
  <si>
    <t>Oxford Property Trading Ltd</t>
  </si>
  <si>
    <t>Circle Sq ‘Affinity Living’ (New Broadcast House site)</t>
  </si>
  <si>
    <t>Cotton Field Wharf / New Union Street</t>
  </si>
  <si>
    <t>115178/FO/2017</t>
  </si>
  <si>
    <t>14/65407/FUL</t>
  </si>
  <si>
    <t>93779/FUL/18</t>
  </si>
  <si>
    <t>16/67809/FUL</t>
  </si>
  <si>
    <t>Urban Splash (Brownsfield) Limited</t>
  </si>
  <si>
    <t>TCS (Brownsfield Mill) Limited</t>
  </si>
  <si>
    <t>115401/FO/2017</t>
  </si>
  <si>
    <t>Leftfield Investments Holdings Limited</t>
  </si>
  <si>
    <t>Leftfield Investment (Holdings) Ltd</t>
  </si>
  <si>
    <t>114860/FO/2016</t>
  </si>
  <si>
    <t>Sprint Loans</t>
  </si>
  <si>
    <t>Leftfield Investments Limited Partnership; Leftfield General Partner Limited; Leftfield Nominees Limited</t>
  </si>
  <si>
    <t>113617/FO/2016</t>
  </si>
  <si>
    <t>Slate Wharf Plot G</t>
  </si>
  <si>
    <t>M15 4GQ</t>
  </si>
  <si>
    <t>Waterside Developments Limited</t>
  </si>
  <si>
    <t>114585/FO/2016</t>
  </si>
  <si>
    <t>Urban &amp; Civic (Princess St) Ltd</t>
  </si>
  <si>
    <t>100991/OO/2012/N2</t>
  </si>
  <si>
    <t>126261/FO/2020</t>
  </si>
  <si>
    <t>M4 7AN</t>
  </si>
  <si>
    <t>108562/FO/2015/N1</t>
  </si>
  <si>
    <t>108566/FO/2015/N1</t>
  </si>
  <si>
    <t>Murray's Mill</t>
  </si>
  <si>
    <t>112015/FO/2016/N1</t>
  </si>
  <si>
    <t>112256/FO/2016</t>
  </si>
  <si>
    <t>110276/FO/2015/C2</t>
  </si>
  <si>
    <t>109948/FO/2015/N2</t>
  </si>
  <si>
    <t>M15 6HN</t>
  </si>
  <si>
    <t>M4 6AJ</t>
  </si>
  <si>
    <t>109593/FO/2015/N1</t>
  </si>
  <si>
    <t>Loom Cotton Development Company</t>
  </si>
  <si>
    <t>109335/FO/2015/C1</t>
  </si>
  <si>
    <t>Lend Lease Residential (North West) Ltd</t>
  </si>
  <si>
    <t>108455/FO/2015/N1</t>
  </si>
  <si>
    <t>109287/FO/2015/C2</t>
  </si>
  <si>
    <t>Pomona Strand phase 1 (X1 Manchester Waters)</t>
  </si>
  <si>
    <t>Pomona Strand Phase 2  (X1 Manchester Waters)</t>
  </si>
  <si>
    <t>Salboy</t>
  </si>
  <si>
    <t>19/74205/FULEIA</t>
  </si>
  <si>
    <t>One Heritage Holding Group</t>
  </si>
  <si>
    <t>Letting Complete</t>
  </si>
  <si>
    <t>Laing O'Rourke</t>
  </si>
  <si>
    <t>One Heritage</t>
  </si>
  <si>
    <t>Dock 5</t>
  </si>
  <si>
    <t>Bridgestone Construction</t>
  </si>
  <si>
    <t>ForViva/ForHousing</t>
  </si>
  <si>
    <t>ForHousing Capital Limited (manages loans)</t>
  </si>
  <si>
    <t>M5 3EN</t>
  </si>
  <si>
    <t>19/74531/FUL</t>
  </si>
  <si>
    <t>19/74411/HYBEIA</t>
  </si>
  <si>
    <t>Profits above a certain percentage paid into Salford development trust account</t>
  </si>
  <si>
    <t>17/70082/REM</t>
  </si>
  <si>
    <t>English Cities Fund (L&amp;G, Homes England and Morgan Sindall)</t>
  </si>
  <si>
    <t>Legal &amp; General + PGGM</t>
  </si>
  <si>
    <t>Carillion/Morgan Sindall</t>
  </si>
  <si>
    <t>The Slate Yard Phase 2 (New Bailey Plot A6)</t>
  </si>
  <si>
    <t>The Slate Yard Phase 1 (New Bailey Plot A5)</t>
  </si>
  <si>
    <t>Deansgate Square (Owen St)</t>
  </si>
  <si>
    <t>Crown St phase 2 (Circle/Blade towers)</t>
  </si>
  <si>
    <t>17/69493/FUL</t>
  </si>
  <si>
    <t>Fortis Developments Ltd</t>
  </si>
  <si>
    <t>Fortis Quay phase 1</t>
  </si>
  <si>
    <t>16/67787/P3JPA</t>
  </si>
  <si>
    <t>Glenbrook SQ Limited</t>
  </si>
  <si>
    <t>16/69216/FUL</t>
  </si>
  <si>
    <t>M4 6BZ</t>
  </si>
  <si>
    <t>From 750</t>
  </si>
  <si>
    <t>http://www.tribeapartments.com/one-bed-apartments/</t>
  </si>
  <si>
    <t>Tribe Apartments Ltd</t>
  </si>
  <si>
    <t>Rowlinson Construction</t>
  </si>
  <si>
    <t>Cabot Square Capital</t>
  </si>
  <si>
    <t>https://www.silverdoorapartments.com/tribe-apartments-manchester-23750/</t>
  </si>
  <si>
    <t>M4 6DN</t>
  </si>
  <si>
    <t>M4 7FD</t>
  </si>
  <si>
    <t>M4 5BP</t>
  </si>
  <si>
    <t>M16 0TT</t>
  </si>
  <si>
    <t>M5 4XR</t>
  </si>
  <si>
    <t>The Filaments (Gore St)</t>
  </si>
  <si>
    <t>M3 5PA</t>
  </si>
  <si>
    <t>M3 7NL</t>
  </si>
  <si>
    <t>M15 4QZ</t>
  </si>
  <si>
    <t>85822/FUL/15</t>
  </si>
  <si>
    <t>13/63524/FUL</t>
  </si>
  <si>
    <t>UKLP Gore Street (UK Land &amp; Property/Robert McAlpine Enterprises)</t>
  </si>
  <si>
    <t>15/66415/FUL</t>
  </si>
  <si>
    <t>Contribution to go to pedestrian and cycle route</t>
  </si>
  <si>
    <t>09/57950/EIAHYB</t>
  </si>
  <si>
    <t>12/62360/REM</t>
  </si>
  <si>
    <t>Vimto Gardens (New Bailey Plot E3)</t>
  </si>
  <si>
    <t>Galliford Try</t>
  </si>
  <si>
    <t>Tribe (Rodney Court)</t>
  </si>
  <si>
    <t>Tribe (Saltford Court)</t>
  </si>
  <si>
    <t>Tribe (Chippenham Court)</t>
  </si>
  <si>
    <t>102891/FO/2013/N1</t>
  </si>
  <si>
    <t>M4 6FF</t>
  </si>
  <si>
    <t>102884/FO/2013/N1</t>
  </si>
  <si>
    <t>Homes England Build to Rent loan (£7.9m split between the three Tribe blocks)</t>
  </si>
  <si>
    <t>90799/FUL/17</t>
  </si>
  <si>
    <t>T - Clifford</t>
  </si>
  <si>
    <t>Passed subject to s106 clawback if profits over 20% but no agreement recorded on Trafford's website</t>
  </si>
  <si>
    <t>115107/FO/2017</t>
  </si>
  <si>
    <t>Minded to approve subject to s106 for affordable housing but none listed on planning portal - this may be because of delays in start</t>
  </si>
  <si>
    <t>116300/FO/2017</t>
  </si>
  <si>
    <t>115871/FO/2017</t>
  </si>
  <si>
    <t>GMCA Housing Investment Fund loan</t>
  </si>
  <si>
    <t>Sisk</t>
  </si>
  <si>
    <t>116190/FO/2017</t>
  </si>
  <si>
    <t>14/65224/FUL</t>
  </si>
  <si>
    <t>Public realm and infrastructure http://www.salfordstar.com/article.asp?id=2573</t>
  </si>
  <si>
    <t>14/65413/HYB</t>
  </si>
  <si>
    <t>Public realm/pedestrian bridge over Ship Canal http://www.salfordstar.com/article.asp?id=2573</t>
  </si>
  <si>
    <t>113363/FO/2016</t>
  </si>
  <si>
    <t>CQ Investments Ltd</t>
  </si>
  <si>
    <t>111719/FO/2016/C1</t>
  </si>
  <si>
    <t>William Developments</t>
  </si>
  <si>
    <t>106667/LP/2014/C1</t>
  </si>
  <si>
    <t>15/66357/FUL</t>
  </si>
  <si>
    <t>Beaumont Morgan Developments Limited</t>
  </si>
  <si>
    <t>Bridgewater Gate</t>
  </si>
  <si>
    <t>M5 4SG</t>
  </si>
  <si>
    <t>Fortis Estate Management</t>
  </si>
  <si>
    <t>15/66380/FUL</t>
  </si>
  <si>
    <t>Bridgewater Wharf</t>
  </si>
  <si>
    <t>https://www.skyipl.com/en/property/104/BRIDGEWATER-WHARF</t>
  </si>
  <si>
    <t>https://www.alescoproperty.com/property/bridgewaterwharf/</t>
  </si>
  <si>
    <t>17/69327/FUL</t>
  </si>
  <si>
    <t>NW Build</t>
  </si>
  <si>
    <t>16/69223/FUL</t>
  </si>
  <si>
    <t>M5 3WH</t>
  </si>
  <si>
    <t>Together Commercial Finance Limited</t>
  </si>
  <si>
    <t>Lunamay Limited</t>
  </si>
  <si>
    <t>One unit let at social rent. S106 for new bus service, education, open space and parking</t>
  </si>
  <si>
    <t>Ordsall Lane/Fairbrother Street</t>
  </si>
  <si>
    <t>Built to Rent</t>
  </si>
  <si>
    <t>Lunamy Limited</t>
  </si>
  <si>
    <t>106021/FO/2014/C2</t>
  </si>
  <si>
    <t xml:space="preserve">GM Housing Fund loan https://www.constructionnews.co.uk/buildings/project-reports/developer-to-self-build-900-home-manchester-masterplan-10-05-2017/ </t>
  </si>
  <si>
    <t>Downtown Manchester</t>
  </si>
  <si>
    <t>14/65586/FUL</t>
  </si>
  <si>
    <t>McGoff &amp; Byrne/Villafont Limited</t>
  </si>
  <si>
    <t>Simandhar Swami LLP</t>
  </si>
  <si>
    <t>114146/FO/2016</t>
  </si>
  <si>
    <t>Forrest Ltd/Domis</t>
  </si>
  <si>
    <t>NatWest</t>
  </si>
  <si>
    <t>Tibst Limited (landowner)</t>
  </si>
  <si>
    <t>Offsite affordable housing</t>
  </si>
  <si>
    <t>Landowner</t>
  </si>
  <si>
    <t>Milliners Wharf phase 3 (Bowler's Yard)</t>
  </si>
  <si>
    <t>Milliners Wharf Phase 2 (The Hatbox)</t>
  </si>
  <si>
    <t>112034/FO/2016/C2</t>
  </si>
  <si>
    <t>Aytoun Street Developments Ltd, Chorlton SARL and Deansgate SARL</t>
  </si>
  <si>
    <t>Native Management</t>
  </si>
  <si>
    <t>Mount Anvil</t>
  </si>
  <si>
    <t>110189/FO/2015/C1</t>
  </si>
  <si>
    <t>Apache Capital and Moda Living</t>
  </si>
  <si>
    <t>106657/FO/2014/C1</t>
  </si>
  <si>
    <t>098216/FO/2011/C1</t>
  </si>
  <si>
    <t>https://issuu.com/sky_uk_properties/docs/st._george_s_garden_brochure_sky</t>
  </si>
  <si>
    <t>113473/FO/2016</t>
  </si>
  <si>
    <t>116881/FO/2017</t>
  </si>
  <si>
    <t>Blackcroft Properties Ltd</t>
  </si>
  <si>
    <t>DeTrafford Block E Churchgate Ltd</t>
  </si>
  <si>
    <t>Density later revised down to 503 apartments but with £1.25m s106 contribution to Greengate Park http://dctmviewer.salford.gov.uk/Stream/StreamFile.ashx?filename=Agenda%20%20Reports%20Merged%20120516.pdf</t>
  </si>
  <si>
    <t>Embankment West Ltd</t>
  </si>
  <si>
    <t>17/70626/FUL</t>
  </si>
  <si>
    <t>https://www.rightmove.co.uk/properties/72799263#/</t>
  </si>
  <si>
    <t>Flats advertised to investors https://www.vesperhomes.co.uk/property_development/affinity-living-embankment-west/</t>
  </si>
  <si>
    <t>Public space</t>
  </si>
  <si>
    <t>17/69345/FUL</t>
  </si>
  <si>
    <t>deTrafford Wavelength Ltd</t>
  </si>
  <si>
    <t>Whitecraigs Ltd</t>
  </si>
  <si>
    <t xml:space="preserve">deTrafford </t>
  </si>
  <si>
    <t>Furness Quay Ltd</t>
  </si>
  <si>
    <t>113914/FO/2016</t>
  </si>
  <si>
    <t>Anglesource Ltd</t>
  </si>
  <si>
    <t>Delph Property Group</t>
  </si>
  <si>
    <t>Beaumont Morgan Developments</t>
  </si>
  <si>
    <t>Manchester Gardens Phase 1 (The Roof Gardens)</t>
  </si>
  <si>
    <t>Manchester Gardens Phase 2 (Sky Gardens)</t>
  </si>
  <si>
    <t>Manchester Gardens Phase 6 (Gallery Gardens)</t>
  </si>
  <si>
    <t>Manchester Gardens Phase 4 and 5 (St George's Gardens)</t>
  </si>
  <si>
    <t>Isis Waterside Regeneration Ltd</t>
  </si>
  <si>
    <t>Manchester City Council</t>
  </si>
  <si>
    <t>100317/FO/2012/N2</t>
  </si>
  <si>
    <t>M4 6EQ</t>
  </si>
  <si>
    <t>109676/FO/2015/N2</t>
  </si>
  <si>
    <t>Islington Wharf Phase 3 (Islington Wharf Locks)</t>
  </si>
  <si>
    <t>Islington Wharf Phase 2 (Islington Wharf Mews)</t>
  </si>
  <si>
    <t>Smith's yard</t>
  </si>
  <si>
    <t>115947/FO/2017</t>
  </si>
  <si>
    <t>One Vesta Street</t>
  </si>
  <si>
    <t>X1 Eastbank Phase 2 (The Plaza)</t>
  </si>
  <si>
    <t>X1 Eastbank Phase 1</t>
  </si>
  <si>
    <t>Forrest</t>
  </si>
  <si>
    <t>XI Media City Ltd</t>
  </si>
  <si>
    <t>Manchester Ship Canal Company</t>
  </si>
  <si>
    <t>Eastbank Ltd</t>
  </si>
  <si>
    <t>14/65048/FUL</t>
  </si>
  <si>
    <t>M3 7NH</t>
  </si>
  <si>
    <t>s106 to be spent on Greengate Square http://www.salfordstar.com/article.asp?id=2439</t>
  </si>
  <si>
    <t>City Suites Management Limited</t>
  </si>
  <si>
    <t>Regent Plaza/City View</t>
  </si>
  <si>
    <t>16/68723/FUL</t>
  </si>
  <si>
    <t>Action Properties Limited/Huntpride Limited</t>
  </si>
  <si>
    <t>M5 3GY</t>
  </si>
  <si>
    <t>Open space, education, public realm and affordable housing (on- or off-site up to £195,000)</t>
  </si>
  <si>
    <t>https://www.spacious.hk/en/international/countries/uk/cities/manchester/127151--regent-plaza-buy-to-let-manchester</t>
  </si>
  <si>
    <t>Helix Contracting</t>
  </si>
  <si>
    <t>Vivere Group Ltd/Leo Residential Properties Limited</t>
  </si>
  <si>
    <t>Sourced Development Group</t>
  </si>
  <si>
    <t>https://regent.tkpg.co.uk/lpa/regent/ppc/ga-gpd-e?class=lp&amp;class=lp&amp;utm_source=google&amp;utm_medium=cpc&amp;utm_campaign=Generic_Property_Developments_Exact&amp;utm_term=regent%20plaza&amp;utm_content=424540319004&amp;adgroupid=Regent_Plaza_Manchester_Exact&amp;gclid=CjwKCAiAouD_BRBIEiwALhJH6C_wRf3Xm3J11vZ3Cdi6uLUGwUoCtZuF9Cr_CAhmt4cX-6zI8RQCbBoC6VAQAvD_BwE</t>
  </si>
  <si>
    <t>14/65100/FUL</t>
  </si>
  <si>
    <t>15/67509/REM</t>
  </si>
  <si>
    <t>Peel Media Ltd</t>
  </si>
  <si>
    <t>110077/FO/2015/N1</t>
  </si>
  <si>
    <t>St Michael's (the Neville tower)</t>
  </si>
  <si>
    <t>114664/FO/2016</t>
  </si>
  <si>
    <t>Jacksons Row Developments Limited</t>
  </si>
  <si>
    <t>MAN20851 and MAN212599</t>
  </si>
  <si>
    <t>Offsite affordable housing contribution of £2.2m achieved via disposal of MCC's land interest in site (s106 agreement legally witnessed by Sky Sports Floor manager)</t>
  </si>
  <si>
    <t>Local Crescent</t>
  </si>
  <si>
    <t>The Lancastrian (Oldham St and Bendix St)</t>
  </si>
  <si>
    <t>Ancoats Gardens</t>
  </si>
  <si>
    <t>Beech Group</t>
  </si>
  <si>
    <t>Create Construction</t>
  </si>
  <si>
    <t>No 1 Old Trafford</t>
  </si>
  <si>
    <t>Cole Waterhouse</t>
  </si>
  <si>
    <t>Fortwell Capital</t>
  </si>
  <si>
    <t>Power Living</t>
  </si>
  <si>
    <t>Armstrong Projects</t>
  </si>
  <si>
    <t>GM Pension Fund</t>
  </si>
  <si>
    <t>Transmission House (former Citu NQ/SYNQ)</t>
  </si>
  <si>
    <t>Salford Central (New Bailey plots C1 and C2)</t>
  </si>
  <si>
    <t>The Slate Yard phase 3 Flint Building (New Bailey Plot A7)</t>
  </si>
  <si>
    <t>Atelier Homes, Chapel Street</t>
  </si>
  <si>
    <t>Eric Wright</t>
  </si>
  <si>
    <t>Valette Square, Adelphi Street</t>
  </si>
  <si>
    <t>John Turner</t>
  </si>
  <si>
    <t>Capital &amp; Centric</t>
  </si>
  <si>
    <t>15/67356/FUL</t>
  </si>
  <si>
    <t>https://salboy.co.uk/development/viadux/</t>
  </si>
  <si>
    <t>Salboy/Ask Real Estate</t>
  </si>
  <si>
    <t>M3 4LQ</t>
  </si>
  <si>
    <t>Crusader Works and Phoenix Building</t>
  </si>
  <si>
    <t>Capital &amp; Centric (Cinnamon) Ltd</t>
  </si>
  <si>
    <t>https://issuu.com/sky_uk_properties/docs/borchure_and_floorplan_sky</t>
  </si>
  <si>
    <t>Cole Waterhouse (TW) Ltd</t>
  </si>
  <si>
    <t>M17 1AG</t>
  </si>
  <si>
    <t>90738/FUL/1</t>
  </si>
  <si>
    <t>T - Gorse Hill</t>
  </si>
  <si>
    <t>Off-site affordable housing, public real and traffic stopping</t>
  </si>
  <si>
    <t>IP Global</t>
  </si>
  <si>
    <t>Graham</t>
  </si>
  <si>
    <t>112658/FO/2016/N1</t>
  </si>
  <si>
    <t>Glass Developments Ltd</t>
  </si>
  <si>
    <t>14/64851/FUL</t>
  </si>
  <si>
    <t>WB Developments (Salford) Ltd</t>
  </si>
  <si>
    <t>GM911753; GM590621; MAN159613</t>
  </si>
  <si>
    <t>Public footpath</t>
  </si>
  <si>
    <t>Greengate Manchester</t>
  </si>
  <si>
    <t>AIMS Investments</t>
  </si>
  <si>
    <t xml:space="preserve">Finance </t>
  </si>
  <si>
    <t>118120/FO/2017</t>
  </si>
  <si>
    <t>Roundshield Luxembourg I SARL</t>
  </si>
  <si>
    <t>AIMS/Roundshield</t>
  </si>
  <si>
    <t>Saudi Arabia, Luxembourg</t>
  </si>
  <si>
    <t>Rochdale Road (Manchester) Ltd</t>
  </si>
  <si>
    <t>M4 5EH</t>
  </si>
  <si>
    <t>https://exclusivehotproperties.com/development/ancoats-gardens/</t>
  </si>
  <si>
    <t>£1.17m from central government housing infrastructure fund; £6.44m from Salford Council's Development Trust Account</t>
  </si>
  <si>
    <t>18/71782/REM</t>
  </si>
  <si>
    <t>M3 5JY</t>
  </si>
  <si>
    <t>M3 6FT</t>
  </si>
  <si>
    <t>19/73075/REM</t>
  </si>
  <si>
    <t>Any affordable housing contributions paid into Salford's Development Trust Account</t>
  </si>
  <si>
    <t>Forrest Ltd/Vermont</t>
  </si>
  <si>
    <t>X1 Knight Knox</t>
  </si>
  <si>
    <t>M1 5NG</t>
  </si>
  <si>
    <t>118033/P3OPA/2017</t>
  </si>
  <si>
    <t>Mr Ka Fan</t>
  </si>
  <si>
    <t>Barclay House, 35 Whitworth Street</t>
  </si>
  <si>
    <t>111182/FO/2016/S1</t>
  </si>
  <si>
    <t>Domis/Naava Ltd</t>
  </si>
  <si>
    <t>Salboy/Factory Estates</t>
  </si>
  <si>
    <t>Domis/Homezzz Ltd</t>
  </si>
  <si>
    <t>Zorin Finance Ltd/P2P Global Investments Ltd</t>
  </si>
  <si>
    <t>120881/FO/2018</t>
  </si>
  <si>
    <t>X1 MediaCity phase 1</t>
  </si>
  <si>
    <t>15/66481/FUL</t>
  </si>
  <si>
    <t>Road improvements (but planning contributions halved from earlier similar proposal in 2012) https://www.salfordstar.com/article.asp?id=2887</t>
  </si>
  <si>
    <t>Forrest/Trilandium</t>
  </si>
  <si>
    <t>16/68977/FUL</t>
  </si>
  <si>
    <t>Clawback in s106 for affordable housing</t>
  </si>
  <si>
    <t>Oakmore Investment Ltd</t>
  </si>
  <si>
    <t>X1 The Landmark Ltd</t>
  </si>
  <si>
    <t>M5 3DJ</t>
  </si>
  <si>
    <t>Aecom Capital and Olympian Homes</t>
  </si>
  <si>
    <t>Manchester Quays Ltd (Allied London/Manchester City Council JV)</t>
  </si>
  <si>
    <t>Cayman Islands</t>
  </si>
  <si>
    <t>LVF Capital (Cayman) Ltd</t>
  </si>
  <si>
    <t>10% shareholder</t>
  </si>
  <si>
    <t>Viadux ( former Bauer Millet site)</t>
  </si>
  <si>
    <t>Capital &amp; Centric/Henry Boots Developments</t>
  </si>
  <si>
    <t>Ares Investment Management</t>
  </si>
  <si>
    <t>https://www.asiabankersclub.com/past_event/invest-in-embankment-west-manchester-mar18/</t>
  </si>
  <si>
    <t>Balfour Beatty/AIG Global Real Estate</t>
  </si>
  <si>
    <t>Balfour Beatty Investments Ltd</t>
  </si>
  <si>
    <t>Student/Buy to Let</t>
  </si>
  <si>
    <t>http://www.powercharter.com.hk/bracken_house.html?lang=en-us</t>
  </si>
  <si>
    <t>Avro (former Brownsfield Mill)</t>
  </si>
  <si>
    <t>Town Centre Securities</t>
  </si>
  <si>
    <t>Belgravia Living Group (Town Centre Securities/GMI Construction)</t>
  </si>
  <si>
    <t>ECE Group</t>
  </si>
  <si>
    <t>Dandara/ECE</t>
  </si>
  <si>
    <t>Isle of Man/Germany</t>
  </si>
  <si>
    <t>Developer/Buyer</t>
  </si>
  <si>
    <t>Manchester Chapman Arosa Living LP</t>
  </si>
  <si>
    <t xml:space="preserve">Blossom St/Anco &amp; Co </t>
  </si>
  <si>
    <t>Excelsior Works</t>
  </si>
  <si>
    <t>M15 4LY</t>
  </si>
  <si>
    <t>115919/FO/2017</t>
  </si>
  <si>
    <t>Mulbury</t>
  </si>
  <si>
    <t>Mulbury Homes (Castlefield) Ltd</t>
  </si>
  <si>
    <t>Hargest Limited</t>
  </si>
  <si>
    <t>Hargest</t>
  </si>
  <si>
    <t>Marketed to investors</t>
  </si>
  <si>
    <t>https://www.onthemarket.com/details/4445981/</t>
  </si>
  <si>
    <t>http://www.landscope-international.com/development/project/41/Excelsior-Castlefield</t>
  </si>
  <si>
    <t>Mulbury/DTZ Investors</t>
  </si>
  <si>
    <t>Mulbury/M&amp;G Real Estate</t>
  </si>
  <si>
    <t>Ridgeback Group</t>
  </si>
  <si>
    <t>The Press, 23 New Mount Street</t>
  </si>
  <si>
    <t>Naples Street Properties Ltd/Capital New Mount Ltd</t>
  </si>
  <si>
    <t>Advertised to landlords</t>
  </si>
  <si>
    <t xml:space="preserve">Duet, Erie Basin </t>
  </si>
  <si>
    <t>Allsop</t>
  </si>
  <si>
    <t>The Trilogy, Ellesmere St</t>
  </si>
  <si>
    <t>Artez</t>
  </si>
  <si>
    <t>Middlewood Locks/New Maker Yards (Phase 1)</t>
  </si>
  <si>
    <t>Middlewood Locks/New Maker Yards (Phase 2)</t>
  </si>
  <si>
    <t>https://www.rightmove.co.uk/property-to-rent/find/The-Slate-Yard/Salford.html?locationIdentifier=BRANCH%5E210800&amp;propertyStatus=all&amp;includeLetAgreed=true&amp;_includeLetAgreed=on</t>
  </si>
  <si>
    <t>Beech Holdings</t>
  </si>
  <si>
    <t>Manchester Apartments</t>
  </si>
  <si>
    <t>https://www.residemanchester.com/property/castle-wharf-castlefield-manchester-m15/   https://search.savills.com/property-detail/gbmnrdmnd200276</t>
  </si>
  <si>
    <t>New bus lane https://www.business-live.co.uk/economic-development/eutopia-homes-105m-development-500-18249811</t>
  </si>
  <si>
    <t>Outwood Developments Ltd/Lagan Building Contractors</t>
  </si>
  <si>
    <t>https://www.offplandubai.ae/affinity-living-riverview/</t>
  </si>
  <si>
    <t>Fully sold out off-plan</t>
  </si>
  <si>
    <t>http://goldenemperor.com/uk/projects/affinity-living-riverview-eng/</t>
  </si>
  <si>
    <t>https://propertypassbook.com/real-estate/manchester/anaconda-cut-1193/</t>
  </si>
  <si>
    <t>Initial owner-operator</t>
  </si>
  <si>
    <t>107722/FO/2014/N2</t>
  </si>
  <si>
    <t>https://atelier.cuckoodigital.com/availability/?_sft_bedroom_number=1</t>
  </si>
  <si>
    <t>https://residential.jll.co.uk/sale-apartment/manchester-m4-5bp-P102868</t>
  </si>
  <si>
    <t>Local Blackfriars/Trinity</t>
  </si>
  <si>
    <t>https://www.onthemarket.com/details/9251919/</t>
  </si>
  <si>
    <t>https://issuu.com/yingwahproperty/docs/burlingtonsq_brochure_yw</t>
  </si>
  <si>
    <t>https://lifebyringley.co.uk/property/burlington-square-2/   https://www.openrent.co.uk/property-to-rent/manchester/2-bed-flat-burlington-square-m15/791494</t>
  </si>
  <si>
    <t>https://www.zoopla.co.uk/to-rent/details/57196448?search_identifier=864cb61e1d4ea23e3618341b5d30e492</t>
  </si>
  <si>
    <t>Local sports and traffic improvements</t>
  </si>
  <si>
    <t>Public realm for Stephen St Gardens https://www.salfordstar.com/article.asp?id=5235</t>
  </si>
  <si>
    <t>City Suites Phase 2/Embankment West</t>
  </si>
  <si>
    <t>https://www.clippersquay.co.uk/view-apartments</t>
  </si>
  <si>
    <t>https://www.rightmove.co.uk/properties/98483129#/</t>
  </si>
  <si>
    <t>Burlington Square/Coupland Street</t>
  </si>
  <si>
    <t>Maslow Capital</t>
  </si>
  <si>
    <t>Crown St phase 1 (Elizabeth Tower/Victoria Residence)</t>
  </si>
  <si>
    <t>https://www.propertyinvestortoday.co.uk/breaking-news/2020/5/manhattan-inspired-salford-development-a-hit-with-overseas-investors</t>
  </si>
  <si>
    <t>https://www.zoopla.co.uk/discover/featured-homes/my-rental-duet-flat-in-build-to-rent/</t>
  </si>
  <si>
    <t>https://www.skyipl.com/en/property/84/NORTHILL-APARTMENTS-AT-FORTIS-QUAY</t>
  </si>
  <si>
    <t>https://www.northpropertygroup.co.uk/buy-to-let/investment/northill-apartments-at-fortis-quay/</t>
  </si>
  <si>
    <t>https://www.surrendeninvest.com/developments/middlewood-plaza-manchester/</t>
  </si>
  <si>
    <t>Targeted at investor landlords</t>
  </si>
  <si>
    <t>https://www.ywproperty.com/property/middlewood-plaza-manchester/</t>
  </si>
  <si>
    <t>North View, Dantzic Street</t>
  </si>
  <si>
    <t>Old Cheshire Cheese Pub/Deluna</t>
  </si>
  <si>
    <t>Northold Group</t>
  </si>
  <si>
    <t>ABGI Construction</t>
  </si>
  <si>
    <t>https://ckhouse.com/Property/%E8%8B%B1%E5%9C%8B-x1-manchester-waters/</t>
  </si>
  <si>
    <t>http://goldenemperor.com/uk/projects/potato-wharf-eng/</t>
  </si>
  <si>
    <t>https://www.spareroom.co.uk/flatshare/greater_manchester/ancoats/11735269</t>
  </si>
  <si>
    <t>Uptown Riverside (Springfield Lane)</t>
  </si>
  <si>
    <t>https://www.ywproperty.com/property/uptown-riverside/</t>
  </si>
  <si>
    <t>https://www.manchestereveningnews.co.uk/news/greater-manchester-news/safety-fears-luxury-uptown-manchester-18868984</t>
  </si>
  <si>
    <t>https://www.rightmove.co.uk/properties/98595974#/</t>
  </si>
  <si>
    <t>https://www.knightknox.com/news/article/event-review-iproperty-home-property-expo</t>
  </si>
  <si>
    <t>Great Ducie Street</t>
  </si>
  <si>
    <t>Total resi units</t>
  </si>
  <si>
    <t>Goulden Street</t>
  </si>
  <si>
    <t>Oldham Road and Bendix Street</t>
  </si>
  <si>
    <t>Oldham Road and Adderton Street</t>
  </si>
  <si>
    <t>Cheyne Capital</t>
  </si>
  <si>
    <t>125686/FO/2019</t>
  </si>
  <si>
    <t>M - New Cross</t>
  </si>
  <si>
    <t>M4 5FQ</t>
  </si>
  <si>
    <t>GMI Construction</t>
  </si>
  <si>
    <t>Private and Keyworker housing</t>
  </si>
  <si>
    <t>Mulbury Homes (Oldham Road) Ltd</t>
  </si>
  <si>
    <t>Mulbury Homes (Goulden Street) Ltd</t>
  </si>
  <si>
    <t>125678/FO/2019</t>
  </si>
  <si>
    <t>M4 5ET</t>
  </si>
  <si>
    <t>125681/FO/2019</t>
  </si>
  <si>
    <t>Pomona Wharf/Manchester Waters</t>
  </si>
  <si>
    <t>Maryland Securities Group Limited</t>
  </si>
  <si>
    <t>Holding company</t>
  </si>
  <si>
    <t>111777/FO/2016/C1</t>
  </si>
  <si>
    <t>M3 1NX</t>
  </si>
  <si>
    <t>New Victoria</t>
  </si>
  <si>
    <t>Network Rail Infrastructure Ltd</t>
  </si>
  <si>
    <t>Muse Developments Ltd</t>
  </si>
  <si>
    <t>Vinci Construction</t>
  </si>
  <si>
    <t>Pension Insurance Corporation plc</t>
  </si>
  <si>
    <t>Housing Infrastructure Fund</t>
  </si>
  <si>
    <t>Network Rail</t>
  </si>
  <si>
    <t>£3.4m from HCA's Get Britain Building programme, £3.4m from the GMCA Growing Places Fund and £3.8m loan from Salford council</t>
  </si>
  <si>
    <t>Alto, Sillavan Way</t>
  </si>
  <si>
    <t>12/61728/FUL</t>
  </si>
  <si>
    <t>Sillavan Developments Ltd/Pinnacle Developments NW</t>
  </si>
  <si>
    <t>M3 6GF</t>
  </si>
  <si>
    <t>Trinity highway improvements</t>
  </si>
  <si>
    <t>Royal Mills</t>
  </si>
  <si>
    <t>104925/LO/2014/N1</t>
  </si>
  <si>
    <t>M4 5AU</t>
  </si>
  <si>
    <t>RM Development (Manchester) Ltd</t>
  </si>
  <si>
    <t>Sold to Get Living in 2019 for BTR</t>
  </si>
  <si>
    <t>Targeted at owner-occupiers</t>
  </si>
  <si>
    <t>10% affordable housing on-site (affordable rent and shared ownership)</t>
  </si>
  <si>
    <t>https://www.knightknox.com/developments/manchester/northill-apartments-at-fortis-quay</t>
  </si>
  <si>
    <t>Help to Buy</t>
  </si>
  <si>
    <t>https://www.rightmove.co.uk/properties/61884624#/</t>
  </si>
  <si>
    <t>https://www.primelocation.com/new-homes/details/55454790</t>
  </si>
  <si>
    <t>http://mcrlife.co.uk/one-vesta-street/availability-one-vesta-street/</t>
  </si>
  <si>
    <t>One Cutting Room Sqaure, Hood Street</t>
  </si>
  <si>
    <t>https://www.helptobuyagent1.org.uk/property-detail/?PropertyId=51041   https://www.zoopla.co.uk/new-homes/details/54499932?search_identifier=dd2cff98b64b235a01180d710d0e9f0e  https://www.zoopla.co.uk/to-rent/details/57380119?search_identifier=dd2cff98b64b235a01180d710d0e9f0e</t>
  </si>
  <si>
    <t>Institutional ownership</t>
  </si>
  <si>
    <t xml:space="preserve">Cole Waterhouse </t>
  </si>
  <si>
    <t>Heitman</t>
  </si>
  <si>
    <t>Institutional ownership (Ridgeback)</t>
  </si>
  <si>
    <t>Institutional ownership (Ares)</t>
  </si>
  <si>
    <t>Institutional ownership (IP global)</t>
  </si>
  <si>
    <t>Ownership</t>
  </si>
  <si>
    <t>Institutional owner (Grainger)</t>
  </si>
  <si>
    <t>Part-sold to portfolio landlords https://ascendproperties.com/case-study/smithfield</t>
  </si>
  <si>
    <t>Institutional ownership (Legal and General)</t>
  </si>
  <si>
    <t>Institutional ownership (Europa Capital)</t>
  </si>
  <si>
    <t>Split 50-50 sale and rent over two blocks</t>
  </si>
  <si>
    <t>Housing association subsidiary</t>
  </si>
  <si>
    <t>Institutional ownership (Moorfield Group)</t>
  </si>
  <si>
    <t>Barings</t>
  </si>
  <si>
    <t>Institutional ownership (Barings JV)</t>
  </si>
  <si>
    <t>MassMutual/Barings</t>
  </si>
  <si>
    <t>Institutional ownership (Vista JV)</t>
  </si>
  <si>
    <t>Vista UK Residential Real Estate Fund LP</t>
  </si>
  <si>
    <t>Institutional ownership (LaSalle Investment Management)</t>
  </si>
  <si>
    <t>LaSalle Investment Management</t>
  </si>
  <si>
    <t>Institutional owners (the High Street Group)</t>
  </si>
  <si>
    <t>Institutional ownership (Pension Insurance Company)</t>
  </si>
  <si>
    <t>One Heritage/Waterloo Place tower, Greengate</t>
  </si>
  <si>
    <t>One Heritage looking to sell to institutional buyer</t>
  </si>
  <si>
    <t>https://www.one-heritageplc.com/one-heritage-tower/</t>
  </si>
  <si>
    <t>Institutional ownership (Invesco Real Estate)</t>
  </si>
  <si>
    <t>Seeking institutional buyer</t>
  </si>
  <si>
    <t>Sold to overseas investors</t>
  </si>
  <si>
    <t>Marketed overseas</t>
  </si>
  <si>
    <t>Marketed to investors off-plan</t>
  </si>
  <si>
    <t>Institutional ownership (Select)</t>
  </si>
  <si>
    <t>REIT</t>
  </si>
  <si>
    <t>Institutional ownership (Cabot)</t>
  </si>
  <si>
    <t>Marketed to overseas investors https://www.mcgoffgroup.com/services/design/downtown/</t>
  </si>
  <si>
    <t>Developer trying to sell site</t>
  </si>
  <si>
    <t>Marketed to investors off-plan https://www.knightknox.com/developments/manchester/bridgewater-wharf</t>
  </si>
  <si>
    <t>Unknown</t>
  </si>
  <si>
    <t>Angel Meadows/Meadowside</t>
  </si>
  <si>
    <t>Settio Property</t>
  </si>
  <si>
    <t>Marketed off-plan https://transmissionhouse.co.uk/</t>
  </si>
  <si>
    <t>Institutional ownership (Grainger)</t>
  </si>
  <si>
    <t>Marketed off-plan. Sold on before construction</t>
  </si>
  <si>
    <t>Marketed buy to let</t>
  </si>
  <si>
    <t>Anaconda Cut/Exchange Court/100 Greengate</t>
  </si>
  <si>
    <t>Fortis Quay phase 2 (Danforth Apartments)</t>
  </si>
  <si>
    <t>https://www.nestoria.co.uk/potato-wharf-m3/property/rent   https://www.chaseevans.co.uk/new-homes-Potato-Wharf-Manchester</t>
  </si>
  <si>
    <t>(https://www.propertyfactsheet.com/properties/one-regent-manchester/)  (http://nudgepoint.com/project/one-regent-apartments_case_study/)   https://www.singaporepropertyforsale.info/one-regent-manchester/</t>
  </si>
  <si>
    <t>Total s106</t>
  </si>
  <si>
    <t>Marketed off-plan https://exclusivehotproperties.com/development/ancoats-gardens/#:~:text=Ancoats%20is%20the%20forthcoming%20home,something%20wants%20to%20live%20in.</t>
  </si>
  <si>
    <t>Tenure</t>
  </si>
  <si>
    <t>Type</t>
  </si>
  <si>
    <t>Role</t>
  </si>
  <si>
    <t>Private Equity</t>
  </si>
  <si>
    <t>LVF Capital</t>
  </si>
  <si>
    <t>Pension fund</t>
  </si>
  <si>
    <t>Insurance firm</t>
  </si>
  <si>
    <t>Investment Bank</t>
  </si>
  <si>
    <t>Anglo Scandinavian Estates Group</t>
  </si>
  <si>
    <t>Hedge Fund</t>
  </si>
  <si>
    <t>Fulcrum global</t>
  </si>
  <si>
    <t>Aecom Capital</t>
  </si>
  <si>
    <t>AIG Global Real Estate</t>
  </si>
  <si>
    <t>Ridgeback</t>
  </si>
  <si>
    <t>Get Living</t>
  </si>
  <si>
    <t>Forward funding</t>
  </si>
  <si>
    <t>FairBriar (JV of Scarborough Group International, Top Spring International Holdings [Hong Kong] and Metro Holdings [Singapore])</t>
  </si>
  <si>
    <t>116850/FO/2017</t>
  </si>
  <si>
    <t>Transition</t>
  </si>
  <si>
    <t>M- Castlefield</t>
  </si>
  <si>
    <t>M15 4NP</t>
  </si>
  <si>
    <t>S106 monitoring report</t>
  </si>
  <si>
    <t>Developer</t>
  </si>
  <si>
    <t>Singapore</t>
  </si>
  <si>
    <t>BE</t>
  </si>
  <si>
    <t>Overseas finance</t>
  </si>
  <si>
    <t>Aimco</t>
  </si>
  <si>
    <t>Canada</t>
  </si>
  <si>
    <t>Two towers owned by M&amp;G, two towers for sale</t>
  </si>
  <si>
    <t>Tenure Notes</t>
  </si>
  <si>
    <t>Attempts to find institutional buyer</t>
  </si>
  <si>
    <t>Status Q1 2021</t>
  </si>
  <si>
    <t>Financial actor</t>
  </si>
  <si>
    <t>Role of non-UK actors</t>
  </si>
  <si>
    <t>Listed fund</t>
  </si>
  <si>
    <t xml:space="preserve">Rowsley Ltd </t>
  </si>
  <si>
    <t>Jackson Row Development Partnership</t>
  </si>
  <si>
    <t>Pollen St Secured Lending/Alternative Credit Investments</t>
  </si>
  <si>
    <t>Debt</t>
  </si>
  <si>
    <t>Developer JV with English Cities Fund</t>
  </si>
  <si>
    <t>John Turner/English Cities Fund</t>
  </si>
  <si>
    <t>English Cities Fund/Galliford Try</t>
  </si>
  <si>
    <t>Developer JV with Urban &amp; Civic</t>
  </si>
  <si>
    <t>Forward funder</t>
  </si>
  <si>
    <t>Development Partner/Finance (bought planning permission from Cable Swan)</t>
  </si>
  <si>
    <t>China</t>
  </si>
  <si>
    <t>Owner (purchased from Scarborough)</t>
  </si>
  <si>
    <t>Finance from Hauling Trade and Ind Group. Metro Holdings. Construction conapmy is BCEG. Part sold to Get Living in 2019; latter is a REIT run by JV of APG (Dutch asset manager), Diar (Qatari real estate firm), and Delancey (UK asset manager)</t>
  </si>
  <si>
    <t>Owner/forward purchaser</t>
  </si>
  <si>
    <t>Germany/UK</t>
  </si>
  <si>
    <t>ECE</t>
  </si>
  <si>
    <t>Developer JV with MCC</t>
  </si>
  <si>
    <t>Developer (majority shareholder in Beech)</t>
  </si>
  <si>
    <t>Peel Holdings/Olayan Group</t>
  </si>
  <si>
    <t>Saudi Arabia/UK</t>
  </si>
  <si>
    <t>Olympian Homes</t>
  </si>
  <si>
    <t>Developer JV with Glenbrook</t>
  </si>
  <si>
    <t>Sixth Street</t>
  </si>
  <si>
    <t>Finances Maslow</t>
  </si>
  <si>
    <t>Forward funder (sold to Grainger 2017)</t>
  </si>
  <si>
    <t>Countrywide plc</t>
  </si>
  <si>
    <t>Westfield Construction</t>
  </si>
  <si>
    <t>Mulbury/GMI Construction</t>
  </si>
  <si>
    <t>Dublin</t>
  </si>
  <si>
    <t>Agent name</t>
  </si>
  <si>
    <t>Agent company</t>
  </si>
  <si>
    <t>Architect</t>
  </si>
  <si>
    <t>Viability assessment consultant</t>
  </si>
  <si>
    <t>Planner (if not agent)</t>
  </si>
  <si>
    <t>Deloitte</t>
  </si>
  <si>
    <t>John Cooper</t>
  </si>
  <si>
    <t>Inhabit dissolved in 2021, development then brought forward by Vision Manchester with agent mentioned and new contractor Domis: https://www.placenorthwest.co.uk/work-starts-on-long-awaited-125m-manchester-tower/</t>
  </si>
  <si>
    <t>Project managers</t>
  </si>
  <si>
    <t>PR companies</t>
  </si>
  <si>
    <t xml:space="preserve">Kate Lowe replaced by Tom Flanagan </t>
  </si>
  <si>
    <t>Daniel Baker</t>
  </si>
  <si>
    <t xml:space="preserve">Richard Dimisianos </t>
  </si>
  <si>
    <t>IBI Group</t>
  </si>
  <si>
    <t>Peterloo Estates</t>
  </si>
  <si>
    <t>Heaton Group took over project from Eutopia Homes in August 2022: https://www.placenorthwest.co.uk/heaton-group-acquires-site-of-500-home-salford-scheme/</t>
  </si>
  <si>
    <t>United Living Group (awarded 2022)</t>
  </si>
  <si>
    <t>Kier replaced by Domis (2023)</t>
  </si>
  <si>
    <t>Darling Architects replaced by Fletcher Rae (2022)</t>
  </si>
  <si>
    <t>Pegasus replaced by Paul Butler Associates (2022)</t>
  </si>
  <si>
    <t>Jessica Stanley</t>
  </si>
  <si>
    <t>Notes in May 2024</t>
  </si>
  <si>
    <t>Owned by L&amp;G, not M&amp;G?</t>
  </si>
  <si>
    <t>SimpsonHaugh</t>
  </si>
  <si>
    <t>Project amended to student accommodation instead of co-living in Oct 2023. Downing registered in Guernsey. Latest update here: https://www.placenorthwest.co.uk/downings-400m-manchester-co-living-cluster-tops-out/</t>
  </si>
  <si>
    <t>John Cooper replaced by Ed Britton (2021)</t>
  </si>
  <si>
    <t>SimpsonsHaugh</t>
  </si>
  <si>
    <t>In-house?</t>
  </si>
  <si>
    <t>Original Allied London application from 2017 withdrawn in Feb 2022, Renaker had new application 132429/FO/2021 approved with increase to 1950 units: https://www.housingtoday.co.uk/news/renakers-60-storey-trinity-island-scheme-approved/5116135.article</t>
  </si>
  <si>
    <t>Jeffrey Bell Architects</t>
  </si>
  <si>
    <t>NJL Consulting</t>
  </si>
  <si>
    <t>Vermont Construction</t>
  </si>
  <si>
    <t>Paul Nellist</t>
  </si>
  <si>
    <t>Avison Young</t>
  </si>
  <si>
    <t>Westfields Construction and Zhejiang Construction Group (HK) Ltd; Bardsley Construction</t>
  </si>
  <si>
    <t>Emma Warren</t>
  </si>
  <si>
    <t>CBRE</t>
  </si>
  <si>
    <t>Jon Matthews (replacing 5plus), SimpsonHaugh; Chapman Taylor</t>
  </si>
  <si>
    <t>Hodder Associates; Axis Mason?</t>
  </si>
  <si>
    <t>Rachel Poole</t>
  </si>
  <si>
    <t>Peter Rowe</t>
  </si>
  <si>
    <t>Chapman Taylor; Falconer Chester Hall</t>
  </si>
  <si>
    <t xml:space="preserve">Michele Steel </t>
  </si>
  <si>
    <t>Sir Robert McAlpine</t>
  </si>
  <si>
    <t>Leach Rhodes Walker</t>
  </si>
  <si>
    <t>Savills</t>
  </si>
  <si>
    <t>Hawkins\Brown</t>
  </si>
  <si>
    <t>CR Construction</t>
  </si>
  <si>
    <t>John Sisk &amp; Son</t>
  </si>
  <si>
    <t>5Plus; joint masterplanners Planit-IE and Feilden Clegg Bradley Studios</t>
  </si>
  <si>
    <t>Turner Townsend</t>
  </si>
  <si>
    <t>Caddick Construction replaced Carillion after collapse; Burohappold Engineering as structural engineer</t>
  </si>
  <si>
    <t>Ryder Architecture; Fuse Studios and HAUS Collective</t>
  </si>
  <si>
    <t>Niall Alcock</t>
  </si>
  <si>
    <t>CallisonRTKL</t>
  </si>
  <si>
    <t xml:space="preserve">Nathan Matta </t>
  </si>
  <si>
    <t>Lichfields</t>
  </si>
  <si>
    <t>Studio Egret West, Studio Partington and Carey Jones Chapman Tolcher</t>
  </si>
  <si>
    <t>Recently refinanced after economic crisis stalled project, plans for 1500 units: https://www.placenorthwest.co.uk/frogmore-refinances-1500-home-salford-quays-project/</t>
  </si>
  <si>
    <t>Olivia Carr</t>
  </si>
  <si>
    <t>Turley</t>
  </si>
  <si>
    <t>Bowmer + Kirkland</t>
  </si>
  <si>
    <t>Sheppard Robson</t>
  </si>
  <si>
    <t>Seems to have expanded to a larger project with 1,224 student beds across three towers https://www.placenorthwest.co.uk/bowmer-kirkland-starts-work-on-130m-manchester-pbsa/</t>
  </si>
  <si>
    <t xml:space="preserve">Michael O'Brien </t>
  </si>
  <si>
    <t>Lambert Smith Hampton</t>
  </si>
  <si>
    <t>Project stalled with parts in administration: https://www.manchestereveningnews.co.uk/news/greater-manchester-news/ive-nothing-people-left-limbo-25130445 and https://www.placenorthwest.co.uk/stalled-salford-quays-site-has-nil-value/ and https://www.placenorthwest.co.uk/fortis-creditors-owed-4-4m-left-in-limbo/</t>
  </si>
  <si>
    <t xml:space="preserve">Box Architects </t>
  </si>
  <si>
    <t xml:space="preserve">Nick Berry </t>
  </si>
  <si>
    <t>OMI Architects</t>
  </si>
  <si>
    <t>Part of a wider scheme involving Renaker: https://www.placenorthwest.co.uk/renaker-looks-to-close-out-greengate-trilogy/ and https://www.placenorthwest.co.uk/renaker-forward-sells-greengate-prs-tower/</t>
  </si>
  <si>
    <t>Mel Wilson</t>
  </si>
  <si>
    <t>Chapman Taylor (delivery); Mecanoo (concept design)</t>
  </si>
  <si>
    <t>Zerum</t>
  </si>
  <si>
    <t>Carbonwise Construction?</t>
  </si>
  <si>
    <t>Euan Kellie Property Solutions</t>
  </si>
  <si>
    <t>Euan Kellie</t>
  </si>
  <si>
    <t>5Plus (replaced by Jon Matthews Architects?)</t>
  </si>
  <si>
    <t xml:space="preserve">Mike Ralph </t>
  </si>
  <si>
    <t>Whittam Cox; Planit-IE</t>
  </si>
  <si>
    <t>Beijing Engineering Construction Group International</t>
  </si>
  <si>
    <t>Ellen Sanderson</t>
  </si>
  <si>
    <t>Vinci</t>
  </si>
  <si>
    <t>Tom Flanagan</t>
  </si>
  <si>
    <t>Project not built, deTrafford Group went into administration in 2023: https://www.manchestereveningnews.co.uk/news/firm-behind-plans-castlefield-apartments-27020222</t>
  </si>
  <si>
    <t>Ollier Smurthwaite; Jon Matthews Architects(?)</t>
  </si>
  <si>
    <t>SimpsonHaugh Architects replaced by HawkinsBrown (2022)</t>
  </si>
  <si>
    <t>Not built, site bought by Far East Consortium in 2022 for new application as part of Red Bank neighbourhood/Victoria North development: https://www.placenorthwest.co.uk/fec-adds-to-holdings-at-4bn-victoria-north/</t>
  </si>
  <si>
    <t>Paul Butler Associates replaced by Avison Young (2022)</t>
  </si>
  <si>
    <t>David Tye (replaced in 2022)</t>
  </si>
  <si>
    <t>Original developer went bust in 2021, taken over by Salboy in 2022 with construction on renamed Waterhouse Gardens beginning in late 2023: https://www.investinmanchester.com/resources/latest-news/post/work-underway-on-long-awaited-boddingtons-brewery-site/ and https://www.thebusinessdesk.com/northwest/news/2106985-boddingtons-brewery-site-sale-paves-way-for-195m-scheme</t>
  </si>
  <si>
    <t>Assael Architecture (replaced by Studio Power)</t>
  </si>
  <si>
    <t>Melissa Wilson (replaced by Joe Mcelhone)</t>
  </si>
  <si>
    <t>Box Clever</t>
  </si>
  <si>
    <t>Midgard</t>
  </si>
  <si>
    <t>Delayed during covid, construction still not started</t>
  </si>
  <si>
    <t>Vermont</t>
  </si>
  <si>
    <t>Jon Matthews Architects; Falconer Chester Hall</t>
  </si>
  <si>
    <t xml:space="preserve">Nick Fillingham </t>
  </si>
  <si>
    <t>Indigo Planning</t>
  </si>
  <si>
    <t>Barton PM</t>
  </si>
  <si>
    <t>Fletcher Rae</t>
  </si>
  <si>
    <t>RG Group</t>
  </si>
  <si>
    <t>Jon Matthews Architects; Day Architectural (delivery)</t>
  </si>
  <si>
    <t>Project was unbuilt when bought by Renaker (near other sites of theirs) in late 2022: https://www.placenorthwest.co.uk/renaker-completes-transition-acquisition/</t>
  </si>
  <si>
    <t>CR Construction was involved</t>
  </si>
  <si>
    <t xml:space="preserve">Tom Flanagan </t>
  </si>
  <si>
    <t>Project went into administration and site up for sale in 2022, no buyer found: https://www.placenorthwest.co.uk/sale-of-detraffords-wavelength-drags-on/</t>
  </si>
  <si>
    <t xml:space="preserve">David McCall </t>
  </si>
  <si>
    <t>Renaker Build</t>
  </si>
  <si>
    <t>Carillion replaced by Sir Robert McAlpine</t>
  </si>
  <si>
    <t>Denton Corker Marshall</t>
  </si>
  <si>
    <t xml:space="preserve">John Copestake </t>
  </si>
  <si>
    <t>Helen Marks</t>
  </si>
  <si>
    <t>Chapman Taylor</t>
  </si>
  <si>
    <t>Henry Riley</t>
  </si>
  <si>
    <t>WSP|Indigo Planning</t>
  </si>
  <si>
    <t>unclear - cannot access docs</t>
  </si>
  <si>
    <t>Purcell</t>
  </si>
  <si>
    <t>Beaumont Morgan</t>
  </si>
  <si>
    <t>Hodder &amp; Partners</t>
  </si>
  <si>
    <t>Renaker Build?</t>
  </si>
  <si>
    <t>HOW Planning LLP</t>
  </si>
  <si>
    <t>Emma Williams</t>
  </si>
  <si>
    <t>Graham Construction</t>
  </si>
  <si>
    <t>Sheppard Robson; 5Plus masterplanner?</t>
  </si>
  <si>
    <t>Ellie Philcox</t>
  </si>
  <si>
    <t>Tim Groom Architects</t>
  </si>
  <si>
    <t>ISG</t>
  </si>
  <si>
    <t>Mace</t>
  </si>
  <si>
    <t>Mace (project management); Pierre Angulaire (programme management)</t>
  </si>
  <si>
    <t>Feilden Clegg Bradley Studios; Callison RTKL</t>
  </si>
  <si>
    <t xml:space="preserve">Deborah Baker Barnett </t>
  </si>
  <si>
    <t>Falconer Chester Hall</t>
  </si>
  <si>
    <t>Garner Town Planning Ltd</t>
  </si>
  <si>
    <t>Philip Garner</t>
  </si>
  <si>
    <t>McGoff</t>
  </si>
  <si>
    <t>Leach Rhodes Walker Architects</t>
  </si>
  <si>
    <t>Site bought by McAleer &amp; Rushe's MRP arm in 2022: https://www.placenorthwest.co.uk/mcaleer-rushe-acquires-prime-manchester-site/</t>
  </si>
  <si>
    <t>Feilden Clegg Bradley Studios (before site acquisition on 2022)</t>
  </si>
  <si>
    <t xml:space="preserve">	Paul Butler Associates</t>
  </si>
  <si>
    <t>Jon Matthews Architects</t>
  </si>
  <si>
    <t>Jon Matthews Architects replaced 5plus in 2018 (JM takes client to new business)</t>
  </si>
  <si>
    <t>Domis took over from Forrest Construction (went bust 2019)</t>
  </si>
  <si>
    <t>5Plus (replaced by Jon Matthews Architects in 2018)</t>
  </si>
  <si>
    <t>Mark Percival</t>
  </si>
  <si>
    <t>Architecture:m</t>
  </si>
  <si>
    <t>Eric Wright Construction and Gleeds</t>
  </si>
  <si>
    <t>Never built before deTrafford companies went into administration in 2023: https://www.placenorthwest.co.uk/detraffords-gallery-gardens-up-for-sale/ and https://www.business-live.co.uk/commercial-property/detrafford-companies-connected-94m-gallery-26669805 and https://www.manchestereveningnews.co.uk/news/new-documents-reveal-how-dream-27358606</t>
  </si>
  <si>
    <t>Lendlease</t>
  </si>
  <si>
    <t>Purcell replaced by Falconer Chester Hall</t>
  </si>
  <si>
    <t>The Planning Studio Ltd replaced by Zerum</t>
  </si>
  <si>
    <t>Colin Williams replaced by Deborah Baker Barnett</t>
  </si>
  <si>
    <t>Seems to have changed hands to ForViva/ForLiving at some point</t>
  </si>
  <si>
    <t>Russell WBHO</t>
  </si>
  <si>
    <t>5plus replaced by Jon Matthews Architects</t>
  </si>
  <si>
    <t xml:space="preserve">Harry Spawton </t>
  </si>
  <si>
    <t>Jeffrey Bell</t>
  </si>
  <si>
    <t>Gerald Eve LLP</t>
  </si>
  <si>
    <t>Forrest (went bust in 2018) replaced by Careys (left project 2019)</t>
  </si>
  <si>
    <t>Elliot Group founder arrested with Liverpool City Council’s regeneration chief Nick Kavanagh in 2019 on suspicion of fraud, project went into administration while under construction. Site bought by Legacie and restarted as Embankment Exchange in 2022: https://www.placenorthwest.co.uk/legacie-secures-40m-for-long-stalled-salford-project/</t>
  </si>
  <si>
    <t>Denton Corker Marshall </t>
  </si>
  <si>
    <t>Helen Marks and Michael O'Brien</t>
  </si>
  <si>
    <t>DMS Architecture</t>
  </si>
  <si>
    <t>Peter Gleave</t>
  </si>
  <si>
    <t>Beech Design and Build</t>
  </si>
  <si>
    <t>Ryan Grant</t>
  </si>
  <si>
    <t>DPP</t>
  </si>
  <si>
    <t>Nick Wright</t>
  </si>
  <si>
    <t xml:space="preserve">Euan Kellie </t>
  </si>
  <si>
    <t>Buttress Architects</t>
  </si>
  <si>
    <t>Eric Wright Construction</t>
  </si>
  <si>
    <t>Riley Architects; Beaumont Morgan</t>
  </si>
  <si>
    <t xml:space="preserve">	IDP Architects</t>
  </si>
  <si>
    <t>Calderpeel Architects</t>
  </si>
  <si>
    <t>Flanagan Lawrence</t>
  </si>
  <si>
    <t>Carillion</t>
  </si>
  <si>
    <t xml:space="preserve">	Katie Wray</t>
  </si>
  <si>
    <t>Shedkm</t>
  </si>
  <si>
    <t>Artez (went bust October 2021) replaced by Eric Wright Construction(?)</t>
  </si>
  <si>
    <t>Cinns</t>
  </si>
  <si>
    <t>Font Communications</t>
  </si>
  <si>
    <t>Melissa Wilson</t>
  </si>
  <si>
    <t>Hodder + Partners</t>
  </si>
  <si>
    <t>Deloitte replaced by Turley (2023)</t>
  </si>
  <si>
    <t>No progress and site taken over by Manners in 2023 with new proposals for (taller) student flats: https://www.placenorthwest.co.uk/fresh-35-storey-proposals-for-manchesters-stalled-hotspur-press/</t>
  </si>
  <si>
    <t>Callison RTKL</t>
  </si>
  <si>
    <t>Sisk; Eric Wright and Graham</t>
  </si>
  <si>
    <t>Sold to PGIM Real Estate in 2021: https://www.placenorthwest.co.uk/pgim-buys-manchester-lifes-lampwick-quay/</t>
  </si>
  <si>
    <t>Matthew Dixon</t>
  </si>
  <si>
    <t>Ollier Smurthwaite</t>
  </si>
  <si>
    <t>Owner went into administration, project with 36 apartments and parking spaces up for sale in 2023 under administrators: https://www.placenorthwest.co.uk/bulk-sale-of-failed-detrafford-sky-gardens-flats-starts-at-6m/</t>
  </si>
  <si>
    <t>Beijing Construction Engineering Group International</t>
  </si>
  <si>
    <t>Whittam Cox</t>
  </si>
  <si>
    <t>James Berggren</t>
  </si>
  <si>
    <t xml:space="preserve">Elliott Bullock </t>
  </si>
  <si>
    <t>Rafael Vinoly; Champman Taylor</t>
  </si>
  <si>
    <t>Hodder &amp; Partners; Chapman Taylor (masterplanner)</t>
  </si>
  <si>
    <t>Andrew Scowcroft</t>
  </si>
  <si>
    <t>Nicol Thomas</t>
  </si>
  <si>
    <t>Nicol Thomas(?)</t>
  </si>
  <si>
    <t xml:space="preserve">Tamara Ettenfield </t>
  </si>
  <si>
    <t>Andrew Johnston</t>
  </si>
  <si>
    <t>GVA HOW Planning</t>
  </si>
  <si>
    <t>Weedon Architects</t>
  </si>
  <si>
    <t>Morgan Sindall Construction</t>
  </si>
  <si>
    <t>Feilden Clegg Bradley</t>
  </si>
  <si>
    <t>Mike Ralph</t>
  </si>
  <si>
    <t>Hodder &amp; Partners (replaced Make)</t>
  </si>
  <si>
    <t>Bowmer &amp; Kirkland; Domis</t>
  </si>
  <si>
    <t>SImpsonHaugh</t>
  </si>
  <si>
    <t>16/68181/FUL</t>
  </si>
  <si>
    <t xml:space="preserve">Annabel Partridge </t>
  </si>
  <si>
    <t xml:space="preserve">Ryan Grant </t>
  </si>
  <si>
    <t>Ellen Philcox</t>
  </si>
  <si>
    <t xml:space="preserve">Alex Flint </t>
  </si>
  <si>
    <t>Dave Kirby</t>
  </si>
  <si>
    <t>DK-Architects</t>
  </si>
  <si>
    <t xml:space="preserve">John Fielding </t>
  </si>
  <si>
    <t xml:space="preserve">Andy Aitken </t>
  </si>
  <si>
    <t>shedkm</t>
  </si>
  <si>
    <t>AHR Architects</t>
  </si>
  <si>
    <t>Bouygues UK</t>
  </si>
  <si>
    <t>AEW Architects</t>
  </si>
  <si>
    <t>IDP Architects</t>
  </si>
  <si>
    <t>FK Group</t>
  </si>
  <si>
    <t>X1 MediaCity phase 2 (Michigan Avenue)</t>
  </si>
  <si>
    <t>Beech Design &amp; Build</t>
  </si>
  <si>
    <t>Elliott Building &amp; Civil Engineering UK Ltd</t>
  </si>
  <si>
    <t>20/74996/FUL</t>
  </si>
  <si>
    <t>Arcus Consulting</t>
  </si>
  <si>
    <t>Gordon Snape</t>
  </si>
  <si>
    <t xml:space="preserve">Arcus Consulting </t>
  </si>
  <si>
    <t>110351/FO/2015/N1</t>
  </si>
  <si>
    <t>Cartwright &amp; Gross</t>
  </si>
  <si>
    <t>Cruden Construction</t>
  </si>
  <si>
    <t>Mark Murphy</t>
  </si>
  <si>
    <t>GVA</t>
  </si>
  <si>
    <t>Stephenson Studios Ltd</t>
  </si>
  <si>
    <t>Eleanor Swire</t>
  </si>
  <si>
    <t>Claire Pegg</t>
  </si>
  <si>
    <t xml:space="preserve">	Cushman &amp; Wakefield</t>
  </si>
  <si>
    <t>Urban Splash Construct</t>
  </si>
  <si>
    <t>Turner &amp; Townsend</t>
  </si>
  <si>
    <t>Howard &amp; Seddon</t>
  </si>
  <si>
    <t>Armstrong Projects(?)</t>
  </si>
  <si>
    <t>Falconer Chester Hall and Mecanoo</t>
  </si>
  <si>
    <t>JRL</t>
  </si>
  <si>
    <t>Bardsley Construction; Cidon Construction</t>
  </si>
  <si>
    <t>Alastair Skelton</t>
  </si>
  <si>
    <t>Steven Abbott Associates LLP</t>
  </si>
  <si>
    <t>?</t>
  </si>
  <si>
    <t xml:space="preserve">Sarah Campbell </t>
  </si>
  <si>
    <t>Kim Ebling</t>
  </si>
  <si>
    <t xml:space="preserve">James Hyde </t>
  </si>
  <si>
    <t>PRP Architects</t>
  </si>
  <si>
    <t>Corstorphine &amp; Wright</t>
  </si>
  <si>
    <t>Identity Consult</t>
  </si>
  <si>
    <t>Seddon Construction</t>
  </si>
  <si>
    <t>DMS Architecture(?)</t>
  </si>
  <si>
    <t>Willmott Dixon</t>
  </si>
  <si>
    <t>IBI Group (and Emery Planning?)</t>
  </si>
  <si>
    <t>Swithenbank Property Consultants</t>
  </si>
  <si>
    <t>Can't find hard info on this, but see below Phase 2</t>
  </si>
  <si>
    <t>Stuart Riley</t>
  </si>
  <si>
    <t>DLA Design Group</t>
  </si>
  <si>
    <t>Matthew McPhee</t>
  </si>
  <si>
    <t>Jay Patel</t>
  </si>
  <si>
    <t>Big Red Construction</t>
  </si>
  <si>
    <t>Hodder and Partners</t>
  </si>
  <si>
    <t>Torsion Construction</t>
  </si>
  <si>
    <t>Site bought by Heritage in 2022: https://www.placenorthwest.co.uk/contractor-picked-for-37m-one-heritage-scheme/]</t>
  </si>
  <si>
    <t>Bardsley</t>
  </si>
  <si>
    <t>JM Architects</t>
  </si>
  <si>
    <t>Thomas Barnes &amp; Sons (replaced by Eric Wright?)</t>
  </si>
  <si>
    <t>Ryder Architecture</t>
  </si>
  <si>
    <t>Pochin Construction</t>
  </si>
  <si>
    <t>Manchester Gardens Phase 3 (City Gardens)</t>
  </si>
  <si>
    <t>JM Architects (replaces Ollier Smurthwaite?)</t>
  </si>
  <si>
    <t>Owner went into administration: https://www.placenorthwest.co.uk/detrafford-woe-continues-as-fourth-company-falls/</t>
  </si>
  <si>
    <t> DeTrafford Construction</t>
  </si>
  <si>
    <t>Pochin Construction (entered administration in 2019) replaced by  DeTrafford Construction?</t>
  </si>
  <si>
    <t>Pochin Construction (entered administration in 2019) replaced by DT Construction or  DeTrafford Construction?</t>
  </si>
  <si>
    <t>Owner went into administration</t>
  </si>
  <si>
    <t>JM Architects(?)</t>
  </si>
  <si>
    <t>Nathan Matta</t>
  </si>
  <si>
    <t>Nikki Sills</t>
  </si>
  <si>
    <t>Steve Edgeller</t>
  </si>
  <si>
    <t>Edgeplan Ltd</t>
  </si>
  <si>
    <t>Mark Schilling</t>
  </si>
  <si>
    <t>Philip Smith</t>
  </si>
  <si>
    <t>Canal &amp; River Trust</t>
  </si>
  <si>
    <t>Louisa Fielden</t>
  </si>
  <si>
    <t>118862/JO/2018</t>
  </si>
  <si>
    <t>I think the original reference is 109031/FO/2015/N1</t>
  </si>
  <si>
    <t>Chris Sinton</t>
  </si>
  <si>
    <t>Richard Purcer</t>
  </si>
  <si>
    <t>Pozzoni LLP</t>
  </si>
  <si>
    <t>Andrew Smith</t>
  </si>
  <si>
    <t>David Kirby</t>
  </si>
  <si>
    <t>Tamara Ettenfield</t>
  </si>
  <si>
    <t>Triangle Architects</t>
  </si>
  <si>
    <t>United Living</t>
  </si>
  <si>
    <t>Carey Jones Chapman Tolcher</t>
  </si>
  <si>
    <t>Site bought by ForHousing in 2022, looking for contractor: https://www.placenorthwest.co.uk/scarborough-sells-manchester-resi-to-forhousing/</t>
  </si>
  <si>
    <t xml:space="preserve">Feilden Clegg Bradley Studios </t>
  </si>
  <si>
    <t>DEX Construction</t>
  </si>
  <si>
    <t>Renaker?; J. Greenwood Builders?</t>
  </si>
  <si>
    <t>Damian Field?</t>
  </si>
  <si>
    <t>DV Architects</t>
  </si>
  <si>
    <t>Store Street</t>
  </si>
  <si>
    <t>GA Architects</t>
  </si>
  <si>
    <t>Site bought by Prestbury Estates in 2021: https://www.placenorthwest.co.uk/castlefield-residential-scheme-revived/</t>
  </si>
  <si>
    <t>Broadway Malyan</t>
  </si>
  <si>
    <t>Axis Architecture</t>
  </si>
  <si>
    <t>Rawlinson Construction</t>
  </si>
  <si>
    <t>Pozzoni</t>
  </si>
  <si>
    <t>John Turner Construction Group</t>
  </si>
  <si>
    <t>Glenn Howells Architects</t>
  </si>
  <si>
    <t>Main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</si>
</sst>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Red]\-&quot;£&quot;#,##0"/>
    <numFmt numFmtId="165" formatCode="&quot;£&quot;#,##0"/>
    <numFmt numFmtId="166" formatCode="0.0%"/>
  </numFmts>
  <fonts count="19" x14ac:knownFonts="1">
    <font>
      <sz val="11"/>
      <color theme="1"/>
      <name val="Calibri"/>
      <family val="2"/>
      <scheme val="minor"/>
    </font>
    <font>
      <sz val="11"/>
      <color theme="1"/>
      <name val="Calibri"/>
      <family val="2"/>
      <scheme val="minor"/>
    </font>
    <font>
      <sz val="10"/>
      <color rgb="FF000000"/>
      <name val="Helvetica Neue"/>
    </font>
    <font>
      <b/>
      <sz val="16"/>
      <color theme="1"/>
      <name val="Calibri"/>
      <family val="2"/>
      <scheme val="minor"/>
    </font>
    <font>
      <sz val="12"/>
      <color theme="1"/>
      <name val="Calibri"/>
      <family val="2"/>
      <scheme val="minor"/>
    </font>
    <font>
      <b/>
      <sz val="12"/>
      <color rgb="FF000000"/>
      <name val="Helvetica"/>
    </font>
    <font>
      <u/>
      <sz val="12"/>
      <color theme="10"/>
      <name val="Calibri"/>
      <family val="2"/>
      <scheme val="minor"/>
    </font>
    <font>
      <b/>
      <sz val="16"/>
      <color rgb="FF000000"/>
      <name val="Calibri"/>
      <family val="2"/>
      <scheme val="minor"/>
    </font>
    <font>
      <sz val="11"/>
      <color rgb="FF000000"/>
      <name val="Calibri"/>
      <family val="2"/>
      <scheme val="minor"/>
    </font>
    <font>
      <sz val="12"/>
      <color theme="1"/>
      <name val="Arial"/>
      <family val="2"/>
    </font>
    <font>
      <b/>
      <sz val="11"/>
      <color theme="1"/>
      <name val="Calibri"/>
      <family val="2"/>
      <scheme val="minor"/>
    </font>
    <font>
      <sz val="11"/>
      <color theme="1"/>
      <name val="Calibri"/>
      <family val="2"/>
    </font>
    <font>
      <u/>
      <sz val="11"/>
      <color theme="10"/>
      <name val="Calibri"/>
      <family val="2"/>
      <scheme val="minor"/>
    </font>
    <font>
      <b/>
      <sz val="18"/>
      <color theme="1"/>
      <name val="Calibri"/>
      <family val="2"/>
      <scheme val="minor"/>
    </font>
    <font>
      <b/>
      <sz val="11"/>
      <color rgb="FF000000"/>
      <name val="Calibri"/>
      <family val="2"/>
      <scheme val="minor"/>
    </font>
    <font>
      <b/>
      <sz val="11"/>
      <color rgb="FF000000"/>
      <name val="Arial"/>
      <family val="2"/>
    </font>
    <font>
      <sz val="11"/>
      <color rgb="FF000000"/>
      <name val="Arial"/>
      <family val="2"/>
    </font>
    <font>
      <sz val="11"/>
      <name val="Calibri"/>
      <family val="2"/>
      <scheme val="minor"/>
    </font>
    <font>
      <sz val="11"/>
      <color rgb="FF040C28"/>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4" fillId="0" borderId="0"/>
    <xf numFmtId="0" fontId="6" fillId="0" borderId="0" applyNumberFormat="0" applyFill="0" applyBorder="0" applyAlignment="0" applyProtection="0"/>
    <xf numFmtId="9" fontId="4" fillId="0" borderId="0" applyFont="0" applyFill="0" applyBorder="0" applyAlignment="0" applyProtection="0"/>
    <xf numFmtId="0" fontId="2" fillId="0" borderId="0"/>
    <xf numFmtId="0" fontId="9" fillId="0" borderId="0"/>
    <xf numFmtId="9" fontId="1" fillId="0" borderId="0" applyFont="0" applyFill="0" applyBorder="0" applyAlignment="0" applyProtection="0"/>
  </cellStyleXfs>
  <cellXfs count="73">
    <xf numFmtId="0" fontId="0" fillId="0" borderId="0" xfId="0"/>
    <xf numFmtId="0" fontId="3" fillId="0" borderId="0" xfId="0" applyFont="1" applyAlignment="1">
      <alignment wrapText="1"/>
    </xf>
    <xf numFmtId="0" fontId="5" fillId="0" borderId="0" xfId="1" applyFont="1" applyAlignment="1">
      <alignment wrapText="1"/>
    </xf>
    <xf numFmtId="0" fontId="7" fillId="0" borderId="0" xfId="1" applyFont="1" applyAlignment="1">
      <alignment wrapText="1"/>
    </xf>
    <xf numFmtId="3" fontId="0" fillId="0" borderId="0" xfId="0" applyNumberFormat="1"/>
    <xf numFmtId="165" fontId="0" fillId="0" borderId="0" xfId="0" applyNumberFormat="1"/>
    <xf numFmtId="0" fontId="0" fillId="0" borderId="0" xfId="1" applyFont="1"/>
    <xf numFmtId="14" fontId="0" fillId="0" borderId="0" xfId="0" applyNumberFormat="1"/>
    <xf numFmtId="10" fontId="0" fillId="0" borderId="0" xfId="0" applyNumberFormat="1"/>
    <xf numFmtId="164" fontId="0" fillId="0" borderId="0" xfId="0" applyNumberFormat="1"/>
    <xf numFmtId="4" fontId="0" fillId="0" borderId="0" xfId="0" applyNumberFormat="1"/>
    <xf numFmtId="3" fontId="10" fillId="0" borderId="0" xfId="0" applyNumberFormat="1" applyFont="1"/>
    <xf numFmtId="165" fontId="10" fillId="0" borderId="0" xfId="0" applyNumberFormat="1" applyFont="1"/>
    <xf numFmtId="16" fontId="0" fillId="0" borderId="0" xfId="0" applyNumberFormat="1"/>
    <xf numFmtId="0" fontId="11" fillId="0" borderId="0" xfId="5" applyFont="1"/>
    <xf numFmtId="0" fontId="10" fillId="0" borderId="0" xfId="0" applyFont="1"/>
    <xf numFmtId="3" fontId="8" fillId="0" borderId="0" xfId="0" applyNumberFormat="1" applyFont="1" applyAlignment="1">
      <alignment wrapText="1"/>
    </xf>
    <xf numFmtId="16" fontId="10" fillId="0" borderId="0" xfId="0" applyNumberFormat="1" applyFont="1"/>
    <xf numFmtId="166" fontId="0" fillId="0" borderId="0" xfId="0" applyNumberFormat="1"/>
    <xf numFmtId="166" fontId="10" fillId="0" borderId="0" xfId="0" applyNumberFormat="1" applyFont="1"/>
    <xf numFmtId="0" fontId="0" fillId="2" borderId="0" xfId="0" applyFill="1"/>
    <xf numFmtId="0" fontId="13" fillId="0" borderId="0" xfId="0" applyFont="1"/>
    <xf numFmtId="0" fontId="14" fillId="0" borderId="0" xfId="1" applyFont="1" applyAlignment="1">
      <alignment wrapText="1"/>
    </xf>
    <xf numFmtId="0" fontId="15" fillId="0" borderId="0" xfId="0" applyFont="1" applyAlignment="1">
      <alignment vertical="center" wrapText="1"/>
    </xf>
    <xf numFmtId="0" fontId="16" fillId="0" borderId="0" xfId="0" applyFont="1" applyAlignment="1">
      <alignment vertical="center" wrapText="1"/>
    </xf>
    <xf numFmtId="0" fontId="0" fillId="3" borderId="1" xfId="0" applyFill="1" applyBorder="1"/>
    <xf numFmtId="0" fontId="17" fillId="3" borderId="1" xfId="0" applyFont="1" applyFill="1" applyBorder="1"/>
    <xf numFmtId="0" fontId="0" fillId="3" borderId="2" xfId="0" applyFill="1" applyBorder="1"/>
    <xf numFmtId="0" fontId="17" fillId="3" borderId="2" xfId="0" applyFont="1" applyFill="1" applyBorder="1"/>
    <xf numFmtId="0" fontId="3" fillId="0" borderId="0" xfId="0" applyFont="1" applyBorder="1" applyAlignment="1">
      <alignment wrapText="1"/>
    </xf>
    <xf numFmtId="0" fontId="5" fillId="0" borderId="0" xfId="1" applyFont="1" applyBorder="1" applyAlignment="1">
      <alignment wrapText="1"/>
    </xf>
    <xf numFmtId="0" fontId="7" fillId="0" borderId="0" xfId="1" applyFont="1" applyBorder="1" applyAlignment="1">
      <alignment wrapText="1"/>
    </xf>
    <xf numFmtId="0" fontId="7" fillId="0" borderId="0" xfId="1" applyFont="1" applyBorder="1"/>
    <xf numFmtId="14" fontId="0" fillId="3" borderId="0" xfId="0" applyNumberFormat="1" applyFill="1" applyBorder="1"/>
    <xf numFmtId="0" fontId="0" fillId="3" borderId="0" xfId="0" applyFill="1" applyBorder="1"/>
    <xf numFmtId="3" fontId="0" fillId="3" borderId="0" xfId="0" applyNumberFormat="1" applyFill="1" applyBorder="1"/>
    <xf numFmtId="0" fontId="11" fillId="3" borderId="0" xfId="5" applyFont="1" applyFill="1" applyBorder="1"/>
    <xf numFmtId="165" fontId="0" fillId="3" borderId="0" xfId="0" applyNumberFormat="1" applyFill="1" applyBorder="1"/>
    <xf numFmtId="4" fontId="0" fillId="3" borderId="0" xfId="0" applyNumberFormat="1" applyFill="1" applyBorder="1"/>
    <xf numFmtId="3" fontId="8" fillId="3" borderId="0" xfId="4" applyNumberFormat="1" applyFont="1" applyFill="1" applyBorder="1" applyAlignment="1">
      <alignment vertical="top"/>
    </xf>
    <xf numFmtId="165" fontId="8" fillId="3" borderId="0" xfId="4" applyNumberFormat="1" applyFont="1" applyFill="1" applyBorder="1" applyAlignment="1">
      <alignment vertical="top"/>
    </xf>
    <xf numFmtId="164" fontId="0" fillId="3" borderId="0" xfId="0" applyNumberFormat="1" applyFill="1" applyBorder="1"/>
    <xf numFmtId="10" fontId="0" fillId="3" borderId="0" xfId="0" applyNumberFormat="1" applyFill="1" applyBorder="1"/>
    <xf numFmtId="16" fontId="0" fillId="3" borderId="0" xfId="0" applyNumberFormat="1" applyFill="1" applyBorder="1"/>
    <xf numFmtId="165" fontId="1" fillId="3" borderId="0" xfId="4" applyNumberFormat="1" applyFont="1" applyFill="1" applyBorder="1" applyAlignment="1">
      <alignment vertical="top"/>
    </xf>
    <xf numFmtId="14" fontId="0" fillId="3" borderId="0" xfId="0" applyNumberFormat="1" applyFill="1" applyBorder="1" applyAlignment="1">
      <alignment horizontal="right"/>
    </xf>
    <xf numFmtId="0" fontId="0" fillId="3" borderId="0" xfId="0" applyFill="1" applyBorder="1" applyAlignment="1">
      <alignment horizontal="left"/>
    </xf>
    <xf numFmtId="0" fontId="18" fillId="3" borderId="0" xfId="0" applyFont="1" applyFill="1" applyBorder="1"/>
    <xf numFmtId="0" fontId="6" fillId="3" borderId="0" xfId="2" applyFill="1" applyBorder="1" applyAlignment="1"/>
    <xf numFmtId="0" fontId="12" fillId="3" borderId="0" xfId="2" applyFont="1" applyFill="1" applyBorder="1" applyAlignment="1"/>
    <xf numFmtId="0" fontId="0" fillId="3" borderId="0" xfId="1" applyFont="1" applyFill="1" applyBorder="1"/>
    <xf numFmtId="14" fontId="0" fillId="3" borderId="0" xfId="1" applyNumberFormat="1" applyFont="1" applyFill="1" applyBorder="1"/>
    <xf numFmtId="0" fontId="8" fillId="3" borderId="0" xfId="1" applyFont="1" applyFill="1" applyBorder="1"/>
    <xf numFmtId="165" fontId="8" fillId="3" borderId="0" xfId="0" applyNumberFormat="1" applyFont="1" applyFill="1" applyBorder="1"/>
    <xf numFmtId="0" fontId="0" fillId="3" borderId="0" xfId="1" quotePrefix="1" applyFont="1" applyFill="1" applyBorder="1"/>
    <xf numFmtId="165" fontId="6" fillId="3" borderId="0" xfId="2" applyNumberFormat="1" applyFill="1" applyBorder="1"/>
    <xf numFmtId="17" fontId="0" fillId="3" borderId="0" xfId="1" applyNumberFormat="1" applyFont="1" applyFill="1" applyBorder="1"/>
    <xf numFmtId="14" fontId="17" fillId="3" borderId="0" xfId="0" applyNumberFormat="1" applyFont="1" applyFill="1" applyBorder="1"/>
    <xf numFmtId="0" fontId="17" fillId="3" borderId="0" xfId="0" applyFont="1" applyFill="1" applyBorder="1"/>
    <xf numFmtId="3" fontId="17" fillId="3" borderId="0" xfId="0" applyNumberFormat="1" applyFont="1" applyFill="1" applyBorder="1"/>
    <xf numFmtId="165" fontId="17" fillId="3" borderId="0" xfId="0" applyNumberFormat="1" applyFont="1" applyFill="1" applyBorder="1"/>
    <xf numFmtId="165" fontId="17" fillId="3" borderId="0" xfId="4" applyNumberFormat="1" applyFont="1" applyFill="1" applyBorder="1" applyAlignment="1">
      <alignment vertical="top"/>
    </xf>
    <xf numFmtId="164" fontId="17" fillId="3" borderId="0" xfId="0" applyNumberFormat="1" applyFont="1" applyFill="1" applyBorder="1"/>
    <xf numFmtId="10" fontId="17" fillId="3" borderId="0" xfId="0" applyNumberFormat="1" applyFont="1" applyFill="1" applyBorder="1"/>
    <xf numFmtId="4" fontId="17" fillId="3" borderId="0" xfId="0" applyNumberFormat="1" applyFont="1" applyFill="1" applyBorder="1"/>
    <xf numFmtId="3" fontId="8" fillId="3" borderId="0" xfId="0" applyNumberFormat="1" applyFont="1" applyFill="1" applyBorder="1" applyAlignment="1">
      <alignment wrapText="1"/>
    </xf>
    <xf numFmtId="14" fontId="0" fillId="0" borderId="0" xfId="0" applyNumberFormat="1" applyBorder="1"/>
    <xf numFmtId="16" fontId="0" fillId="0" borderId="0" xfId="0" applyNumberFormat="1" applyBorder="1"/>
    <xf numFmtId="0" fontId="0" fillId="0" borderId="0" xfId="0" applyBorder="1"/>
    <xf numFmtId="3" fontId="10" fillId="0" borderId="0" xfId="0" applyNumberFormat="1" applyFont="1" applyBorder="1"/>
    <xf numFmtId="165" fontId="10" fillId="0" borderId="0" xfId="0" applyNumberFormat="1" applyFont="1" applyBorder="1"/>
    <xf numFmtId="10" fontId="10" fillId="0" borderId="0" xfId="6" applyNumberFormat="1" applyFont="1" applyBorder="1"/>
    <xf numFmtId="4" fontId="10" fillId="0" borderId="0" xfId="0" applyNumberFormat="1" applyFont="1" applyBorder="1"/>
  </cellXfs>
  <cellStyles count="7">
    <cellStyle name="Hyperlink" xfId="2" builtinId="8"/>
    <cellStyle name="Normal" xfId="0" builtinId="0"/>
    <cellStyle name="Normal 2" xfId="1" xr:uid="{00000000-0005-0000-0000-000002000000}"/>
    <cellStyle name="Normal 3" xfId="4" xr:uid="{00000000-0005-0000-0000-000003000000}"/>
    <cellStyle name="Normal 4" xfId="5" xr:uid="{00000000-0005-0000-0000-000004000000}"/>
    <cellStyle name="Percent" xfId="6" builtinId="5"/>
    <cellStyle name="Percent 2"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northpropertygroup.co.uk/buy-to-let/investment/northill-apartments-at-fortis-quay/"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300"/>
  <sheetViews>
    <sheetView tabSelected="1" workbookViewId="0">
      <pane xSplit="6" topLeftCell="J1" activePane="topRight" state="frozen"/>
      <selection activeCell="A35" sqref="A35"/>
      <selection pane="topRight"/>
    </sheetView>
  </sheetViews>
  <sheetFormatPr baseColWidth="10" defaultColWidth="8.83203125" defaultRowHeight="15" x14ac:dyDescent="0.2"/>
  <cols>
    <col min="1" max="1" width="13.5" customWidth="1"/>
    <col min="2" max="2" width="18.5" customWidth="1"/>
    <col min="3" max="3" width="35.33203125" customWidth="1"/>
    <col min="4" max="4" width="16" customWidth="1"/>
    <col min="5" max="5" width="13.1640625" customWidth="1"/>
    <col min="6" max="6" width="11.1640625" bestFit="1" customWidth="1"/>
    <col min="7" max="7" width="17.5" bestFit="1" customWidth="1"/>
    <col min="8" max="8" width="54.1640625" customWidth="1"/>
    <col min="9" max="9" width="19.1640625" bestFit="1" customWidth="1"/>
    <col min="10" max="10" width="33.33203125" customWidth="1"/>
    <col min="11" max="11" width="25.1640625" customWidth="1"/>
    <col min="12" max="12" width="14.5" customWidth="1"/>
    <col min="13" max="13" width="22.5" bestFit="1" customWidth="1"/>
    <col min="14" max="14" width="19.83203125" bestFit="1" customWidth="1"/>
    <col min="15" max="15" width="23.83203125" customWidth="1"/>
    <col min="16" max="16" width="9.5" customWidth="1"/>
    <col min="19" max="19" width="10.5" customWidth="1"/>
    <col min="21" max="21" width="14.5" customWidth="1"/>
    <col min="22" max="22" width="14.6640625" customWidth="1"/>
    <col min="23" max="23" width="17.5" customWidth="1"/>
    <col min="24" max="24" width="11" customWidth="1"/>
    <col min="25" max="25" width="14.83203125" customWidth="1"/>
    <col min="26" max="27" width="11" customWidth="1"/>
    <col min="28" max="30" width="18.1640625" customWidth="1"/>
    <col min="31" max="31" width="10.5" customWidth="1"/>
    <col min="32" max="33" width="14" customWidth="1"/>
    <col min="34" max="34" width="22.83203125" customWidth="1"/>
    <col min="35" max="36" width="13.5" customWidth="1"/>
    <col min="37" max="37" width="12.1640625" bestFit="1" customWidth="1"/>
    <col min="38" max="38" width="19.1640625" bestFit="1" customWidth="1"/>
    <col min="39" max="39" width="10.1640625" customWidth="1"/>
    <col min="40" max="40" width="13.6640625" customWidth="1"/>
    <col min="41" max="41" width="17" customWidth="1"/>
    <col min="42" max="42" width="16.33203125" customWidth="1"/>
    <col min="43" max="43" width="13.83203125" bestFit="1" customWidth="1"/>
    <col min="44" max="44" width="11.1640625" bestFit="1" customWidth="1"/>
    <col min="45" max="46" width="13.83203125" bestFit="1" customWidth="1"/>
    <col min="49" max="49" width="10.1640625" bestFit="1" customWidth="1"/>
    <col min="50" max="50" width="11.6640625" bestFit="1" customWidth="1"/>
    <col min="51" max="51" width="12.83203125" bestFit="1" customWidth="1"/>
    <col min="52" max="53" width="10.6640625" customWidth="1"/>
    <col min="55" max="57" width="10.5" customWidth="1"/>
    <col min="58" max="58" width="13.5" customWidth="1"/>
    <col min="59" max="59" width="22.83203125" customWidth="1"/>
    <col min="60" max="60" width="15.5" customWidth="1"/>
    <col min="61" max="61" width="18.33203125" customWidth="1"/>
    <col min="62" max="62" width="19.5" customWidth="1"/>
    <col min="63" max="63" width="19.6640625" customWidth="1"/>
    <col min="64" max="64" width="18.1640625" customWidth="1"/>
    <col min="65" max="65" width="17.83203125" customWidth="1"/>
    <col min="66" max="66" width="18.5" customWidth="1"/>
    <col min="67" max="67" width="16.83203125" customWidth="1"/>
    <col min="68" max="68" width="19.6640625" customWidth="1"/>
    <col min="69" max="69" width="18.6640625" customWidth="1"/>
  </cols>
  <sheetData>
    <row r="1" spans="1:70" s="1" customFormat="1" ht="70.5" customHeight="1" x14ac:dyDescent="0.25">
      <c r="A1" s="29" t="s">
        <v>398</v>
      </c>
      <c r="B1" s="29" t="s">
        <v>3</v>
      </c>
      <c r="C1" s="29" t="s">
        <v>0</v>
      </c>
      <c r="D1" s="29" t="s">
        <v>1</v>
      </c>
      <c r="E1" s="29" t="s">
        <v>148</v>
      </c>
      <c r="F1" s="29" t="s">
        <v>977</v>
      </c>
      <c r="G1" s="29" t="s">
        <v>1074</v>
      </c>
      <c r="H1" s="29" t="s">
        <v>1103</v>
      </c>
      <c r="I1" s="29" t="s">
        <v>1105</v>
      </c>
      <c r="J1" s="29" t="s">
        <v>224</v>
      </c>
      <c r="K1" s="29" t="s">
        <v>223</v>
      </c>
      <c r="L1" s="29" t="s">
        <v>300</v>
      </c>
      <c r="M1" s="29" t="s">
        <v>225</v>
      </c>
      <c r="N1" s="29" t="s">
        <v>226</v>
      </c>
      <c r="O1" s="29" t="s">
        <v>386</v>
      </c>
      <c r="P1" s="29" t="s">
        <v>484</v>
      </c>
      <c r="Q1" s="29" t="s">
        <v>208</v>
      </c>
      <c r="R1" s="29" t="s">
        <v>209</v>
      </c>
      <c r="S1" s="29" t="s">
        <v>483</v>
      </c>
      <c r="T1" s="29" t="s">
        <v>210</v>
      </c>
      <c r="U1" s="29" t="s">
        <v>211</v>
      </c>
      <c r="V1" s="29" t="s">
        <v>212</v>
      </c>
      <c r="W1" s="29" t="s">
        <v>213</v>
      </c>
      <c r="X1" s="29" t="s">
        <v>485</v>
      </c>
      <c r="Y1" s="29" t="s">
        <v>214</v>
      </c>
      <c r="Z1" s="29" t="s">
        <v>482</v>
      </c>
      <c r="AA1" s="29" t="s">
        <v>514</v>
      </c>
      <c r="AB1" s="29" t="s">
        <v>384</v>
      </c>
      <c r="AC1" s="29" t="s">
        <v>486</v>
      </c>
      <c r="AD1" s="29" t="s">
        <v>1072</v>
      </c>
      <c r="AE1" s="29" t="s">
        <v>215</v>
      </c>
      <c r="AF1" s="29" t="s">
        <v>227</v>
      </c>
      <c r="AG1" s="29" t="s">
        <v>1099</v>
      </c>
      <c r="AH1" s="30" t="s">
        <v>216</v>
      </c>
      <c r="AI1" s="30" t="s">
        <v>228</v>
      </c>
      <c r="AJ1" s="30" t="s">
        <v>231</v>
      </c>
      <c r="AK1" s="30" t="s">
        <v>278</v>
      </c>
      <c r="AL1" s="30" t="s">
        <v>229</v>
      </c>
      <c r="AM1" s="30" t="s">
        <v>230</v>
      </c>
      <c r="AN1" s="30" t="s">
        <v>217</v>
      </c>
      <c r="AO1" s="30" t="s">
        <v>474</v>
      </c>
      <c r="AP1" s="30" t="s">
        <v>475</v>
      </c>
      <c r="AQ1" s="30" t="s">
        <v>476</v>
      </c>
      <c r="AR1" s="30" t="s">
        <v>477</v>
      </c>
      <c r="AS1" s="30" t="s">
        <v>478</v>
      </c>
      <c r="AT1" s="30" t="s">
        <v>479</v>
      </c>
      <c r="AU1" s="30" t="s">
        <v>218</v>
      </c>
      <c r="AV1" s="30" t="s">
        <v>219</v>
      </c>
      <c r="AW1" s="30" t="s">
        <v>220</v>
      </c>
      <c r="AX1" s="30" t="s">
        <v>480</v>
      </c>
      <c r="AY1" s="30" t="s">
        <v>481</v>
      </c>
      <c r="AZ1" s="30" t="s">
        <v>221</v>
      </c>
      <c r="BA1" s="30" t="s">
        <v>405</v>
      </c>
      <c r="BB1" s="30" t="s">
        <v>215</v>
      </c>
      <c r="BC1" s="30" t="s">
        <v>449</v>
      </c>
      <c r="BD1" s="30" t="s">
        <v>448</v>
      </c>
      <c r="BE1" s="30" t="s">
        <v>450</v>
      </c>
      <c r="BF1" s="31" t="s">
        <v>1098</v>
      </c>
      <c r="BG1" s="32" t="s">
        <v>215</v>
      </c>
      <c r="BH1" s="31" t="s">
        <v>222</v>
      </c>
      <c r="BI1" s="31" t="s">
        <v>1138</v>
      </c>
      <c r="BJ1" s="29" t="s">
        <v>1139</v>
      </c>
      <c r="BK1" s="29" t="s">
        <v>1142</v>
      </c>
      <c r="BL1" s="29" t="s">
        <v>1140</v>
      </c>
      <c r="BM1" s="29" t="s">
        <v>1457</v>
      </c>
      <c r="BN1" s="29" t="s">
        <v>1141</v>
      </c>
      <c r="BO1" s="29" t="s">
        <v>1146</v>
      </c>
      <c r="BP1" s="29" t="s">
        <v>1147</v>
      </c>
      <c r="BQ1" s="29" t="s">
        <v>1159</v>
      </c>
    </row>
    <row r="2" spans="1:70" s="25" customFormat="1" x14ac:dyDescent="0.2">
      <c r="A2" s="33">
        <v>42106</v>
      </c>
      <c r="B2" s="34" t="s">
        <v>396</v>
      </c>
      <c r="C2" s="34" t="s">
        <v>124</v>
      </c>
      <c r="D2" s="34" t="s">
        <v>394</v>
      </c>
      <c r="E2" s="34" t="s">
        <v>397</v>
      </c>
      <c r="F2" s="35">
        <v>327</v>
      </c>
      <c r="G2" s="34" t="s">
        <v>379</v>
      </c>
      <c r="H2" s="34" t="s">
        <v>1104</v>
      </c>
      <c r="I2" s="34" t="s">
        <v>390</v>
      </c>
      <c r="J2" s="36" t="s">
        <v>128</v>
      </c>
      <c r="K2" s="34" t="s">
        <v>128</v>
      </c>
      <c r="L2" s="34" t="s">
        <v>301</v>
      </c>
      <c r="M2" s="34"/>
      <c r="N2" s="34"/>
      <c r="O2" s="34" t="s">
        <v>395</v>
      </c>
      <c r="P2" s="35">
        <v>327</v>
      </c>
      <c r="Q2" s="35"/>
      <c r="R2" s="35">
        <v>327</v>
      </c>
      <c r="S2" s="35">
        <v>327</v>
      </c>
      <c r="T2" s="35">
        <v>0</v>
      </c>
      <c r="U2" s="35">
        <v>0</v>
      </c>
      <c r="V2" s="35">
        <v>0</v>
      </c>
      <c r="W2" s="35">
        <v>0</v>
      </c>
      <c r="X2" s="35">
        <f t="shared" ref="X2:X33" si="0">SUM(T2:W2)</f>
        <v>0</v>
      </c>
      <c r="Y2" s="35">
        <f t="shared" ref="Y2:Y33" si="1">P2/100*20</f>
        <v>65.400000000000006</v>
      </c>
      <c r="Z2" s="35">
        <v>0</v>
      </c>
      <c r="AA2" s="35">
        <f t="shared" ref="AA2:AA33" si="2">S2+X2+Z2</f>
        <v>327</v>
      </c>
      <c r="AB2" s="37">
        <v>0</v>
      </c>
      <c r="AC2" s="37"/>
      <c r="AD2" s="37">
        <f t="shared" ref="AD2:AD33" si="3">SUM(AB2:AC2)</f>
        <v>0</v>
      </c>
      <c r="AE2" s="34"/>
      <c r="AF2" s="34" t="s">
        <v>232</v>
      </c>
      <c r="AG2" s="34" t="s">
        <v>232</v>
      </c>
      <c r="AH2" s="34"/>
      <c r="AI2" s="34"/>
      <c r="AJ2" s="34"/>
      <c r="AK2" s="37"/>
      <c r="AL2" s="34"/>
      <c r="AM2" s="34"/>
      <c r="AN2" s="34"/>
      <c r="AO2" s="37">
        <v>60000000</v>
      </c>
      <c r="AP2" s="34"/>
      <c r="AQ2" s="34"/>
      <c r="AR2" s="34"/>
      <c r="AS2" s="34"/>
      <c r="AT2" s="34"/>
      <c r="AU2" s="34"/>
      <c r="AV2" s="34"/>
      <c r="AW2" s="38"/>
      <c r="AX2" s="34"/>
      <c r="AY2" s="34"/>
      <c r="AZ2" s="34"/>
      <c r="BA2" s="34"/>
      <c r="BB2" s="34"/>
      <c r="BC2" s="34"/>
      <c r="BD2" s="34"/>
      <c r="BE2" s="34"/>
      <c r="BF2" s="34" t="s">
        <v>232</v>
      </c>
      <c r="BG2" s="34"/>
      <c r="BH2" s="37"/>
      <c r="BI2" s="34" t="s">
        <v>1144</v>
      </c>
      <c r="BJ2" s="34" t="s">
        <v>1143</v>
      </c>
      <c r="BK2" s="34"/>
      <c r="BL2" s="34" t="s">
        <v>1279</v>
      </c>
      <c r="BM2" s="34" t="s">
        <v>1155</v>
      </c>
      <c r="BN2" s="34"/>
      <c r="BO2" s="34"/>
      <c r="BP2" s="34"/>
      <c r="BQ2" s="34" t="s">
        <v>1145</v>
      </c>
      <c r="BR2" s="27"/>
    </row>
    <row r="3" spans="1:70" s="25" customFormat="1" x14ac:dyDescent="0.2">
      <c r="A3" s="33">
        <v>44152</v>
      </c>
      <c r="B3" s="34" t="s">
        <v>401</v>
      </c>
      <c r="C3" s="34" t="s">
        <v>10</v>
      </c>
      <c r="D3" s="34" t="s">
        <v>11</v>
      </c>
      <c r="E3" s="34" t="s">
        <v>399</v>
      </c>
      <c r="F3" s="35">
        <v>80</v>
      </c>
      <c r="G3" s="34" t="s">
        <v>379</v>
      </c>
      <c r="H3" s="34"/>
      <c r="I3" s="34" t="s">
        <v>390</v>
      </c>
      <c r="J3" s="34" t="s">
        <v>931</v>
      </c>
      <c r="K3" s="34"/>
      <c r="L3" s="34"/>
      <c r="M3" s="34"/>
      <c r="N3" s="34" t="s">
        <v>932</v>
      </c>
      <c r="O3" s="34" t="s">
        <v>400</v>
      </c>
      <c r="P3" s="35">
        <v>80</v>
      </c>
      <c r="Q3" s="35"/>
      <c r="R3" s="35"/>
      <c r="S3" s="35">
        <v>80</v>
      </c>
      <c r="T3" s="35">
        <v>0</v>
      </c>
      <c r="U3" s="35">
        <v>0</v>
      </c>
      <c r="V3" s="35">
        <v>0</v>
      </c>
      <c r="W3" s="35">
        <v>0</v>
      </c>
      <c r="X3" s="35">
        <f t="shared" si="0"/>
        <v>0</v>
      </c>
      <c r="Y3" s="35">
        <f t="shared" si="1"/>
        <v>16</v>
      </c>
      <c r="Z3" s="35">
        <v>0</v>
      </c>
      <c r="AA3" s="35">
        <f t="shared" si="2"/>
        <v>80</v>
      </c>
      <c r="AB3" s="37">
        <v>0</v>
      </c>
      <c r="AC3" s="37"/>
      <c r="AD3" s="37">
        <f t="shared" si="3"/>
        <v>0</v>
      </c>
      <c r="AE3" s="34"/>
      <c r="AF3" s="34" t="s">
        <v>232</v>
      </c>
      <c r="AG3" s="34" t="s">
        <v>232</v>
      </c>
      <c r="AH3" s="34"/>
      <c r="AI3" s="34"/>
      <c r="AJ3" s="34"/>
      <c r="AK3" s="37"/>
      <c r="AL3" s="34"/>
      <c r="AM3" s="34"/>
      <c r="AN3" s="34"/>
      <c r="AO3" s="37"/>
      <c r="AP3" s="39"/>
      <c r="AQ3" s="34"/>
      <c r="AR3" s="34"/>
      <c r="AS3" s="34"/>
      <c r="AT3" s="34"/>
      <c r="AU3" s="34"/>
      <c r="AV3" s="34"/>
      <c r="AW3" s="38"/>
      <c r="AX3" s="34"/>
      <c r="AY3" s="34"/>
      <c r="AZ3" s="34" t="s">
        <v>280</v>
      </c>
      <c r="BA3" s="34"/>
      <c r="BB3" s="34"/>
      <c r="BC3" s="34"/>
      <c r="BD3" s="34"/>
      <c r="BE3" s="34"/>
      <c r="BF3" s="34" t="s">
        <v>233</v>
      </c>
      <c r="BG3" s="34"/>
      <c r="BH3" s="37">
        <v>93600</v>
      </c>
      <c r="BI3" s="34" t="s">
        <v>1221</v>
      </c>
      <c r="BJ3" s="34" t="s">
        <v>400</v>
      </c>
      <c r="BK3" s="34"/>
      <c r="BL3" s="34" t="s">
        <v>1365</v>
      </c>
      <c r="BM3" s="34" t="s">
        <v>1365</v>
      </c>
      <c r="BN3" s="34"/>
      <c r="BO3" s="34"/>
      <c r="BP3" s="34"/>
      <c r="BQ3" s="34"/>
      <c r="BR3" s="27"/>
    </row>
    <row r="4" spans="1:70" s="25" customFormat="1" x14ac:dyDescent="0.2">
      <c r="A4" s="33">
        <v>42775</v>
      </c>
      <c r="B4" s="34" t="s">
        <v>402</v>
      </c>
      <c r="C4" s="34" t="s">
        <v>487</v>
      </c>
      <c r="D4" s="34" t="s">
        <v>438</v>
      </c>
      <c r="E4" s="34" t="s">
        <v>404</v>
      </c>
      <c r="F4" s="35">
        <v>188</v>
      </c>
      <c r="G4" s="34" t="s">
        <v>379</v>
      </c>
      <c r="H4" s="34" t="s">
        <v>915</v>
      </c>
      <c r="I4" s="34" t="s">
        <v>488</v>
      </c>
      <c r="J4" s="34" t="s">
        <v>5</v>
      </c>
      <c r="K4" s="34"/>
      <c r="L4" s="34" t="s">
        <v>403</v>
      </c>
      <c r="M4" s="34"/>
      <c r="N4" s="34"/>
      <c r="O4" s="34"/>
      <c r="P4" s="35">
        <v>188</v>
      </c>
      <c r="Q4" s="35"/>
      <c r="R4" s="35"/>
      <c r="S4" s="35">
        <v>188</v>
      </c>
      <c r="T4" s="35">
        <v>0</v>
      </c>
      <c r="U4" s="35">
        <v>0</v>
      </c>
      <c r="V4" s="35">
        <v>0</v>
      </c>
      <c r="W4" s="35">
        <v>0</v>
      </c>
      <c r="X4" s="35">
        <f t="shared" si="0"/>
        <v>0</v>
      </c>
      <c r="Y4" s="35">
        <f t="shared" si="1"/>
        <v>37.599999999999994</v>
      </c>
      <c r="Z4" s="35">
        <v>0</v>
      </c>
      <c r="AA4" s="35">
        <f t="shared" si="2"/>
        <v>188</v>
      </c>
      <c r="AB4" s="37">
        <v>0</v>
      </c>
      <c r="AC4" s="37"/>
      <c r="AD4" s="37">
        <f t="shared" si="3"/>
        <v>0</v>
      </c>
      <c r="AE4" s="34"/>
      <c r="AF4" s="34" t="s">
        <v>232</v>
      </c>
      <c r="AG4" s="34" t="s">
        <v>232</v>
      </c>
      <c r="AH4" s="34"/>
      <c r="AI4" s="34"/>
      <c r="AJ4" s="34"/>
      <c r="AK4" s="37"/>
      <c r="AL4" s="34"/>
      <c r="AM4" s="34"/>
      <c r="AN4" s="34"/>
      <c r="AO4" s="37"/>
      <c r="AP4" s="40"/>
      <c r="AQ4" s="41"/>
      <c r="AR4" s="41"/>
      <c r="AS4" s="41"/>
      <c r="AT4" s="41"/>
      <c r="AU4" s="42"/>
      <c r="AV4" s="42"/>
      <c r="AW4" s="38"/>
      <c r="AX4" s="37"/>
      <c r="AY4" s="37"/>
      <c r="AZ4" s="37">
        <v>274000</v>
      </c>
      <c r="BA4" s="37">
        <v>360000</v>
      </c>
      <c r="BB4" s="34" t="s">
        <v>933</v>
      </c>
      <c r="BC4" s="34"/>
      <c r="BD4" s="34"/>
      <c r="BE4" s="34"/>
      <c r="BF4" s="34" t="s">
        <v>233</v>
      </c>
      <c r="BG4" s="34" t="s">
        <v>406</v>
      </c>
      <c r="BH4" s="37">
        <v>225600</v>
      </c>
      <c r="BI4" s="34" t="s">
        <v>1158</v>
      </c>
      <c r="BJ4" s="34" t="s">
        <v>1143</v>
      </c>
      <c r="BK4" s="34"/>
      <c r="BL4" s="34" t="s">
        <v>1207</v>
      </c>
      <c r="BM4" s="34" t="s">
        <v>1247</v>
      </c>
      <c r="BN4" s="34"/>
      <c r="BO4" s="34"/>
      <c r="BP4" s="34"/>
      <c r="BQ4" s="34"/>
      <c r="BR4" s="27"/>
    </row>
    <row r="5" spans="1:70" s="25" customFormat="1" x14ac:dyDescent="0.2">
      <c r="A5" s="33">
        <v>43965</v>
      </c>
      <c r="B5" s="43" t="s">
        <v>540</v>
      </c>
      <c r="C5" s="34" t="s">
        <v>541</v>
      </c>
      <c r="D5" s="34" t="s">
        <v>425</v>
      </c>
      <c r="E5" s="34" t="s">
        <v>542</v>
      </c>
      <c r="F5" s="35">
        <v>500</v>
      </c>
      <c r="G5" s="34" t="s">
        <v>162</v>
      </c>
      <c r="H5" s="34" t="s">
        <v>1035</v>
      </c>
      <c r="I5" s="34" t="s">
        <v>390</v>
      </c>
      <c r="J5" s="34" t="s">
        <v>543</v>
      </c>
      <c r="K5" s="34"/>
      <c r="L5" s="34" t="s">
        <v>544</v>
      </c>
      <c r="M5" s="34"/>
      <c r="N5" s="34"/>
      <c r="O5" s="34"/>
      <c r="P5" s="35">
        <v>500</v>
      </c>
      <c r="Q5" s="35"/>
      <c r="R5" s="35"/>
      <c r="S5" s="35">
        <v>500</v>
      </c>
      <c r="T5" s="35">
        <v>0</v>
      </c>
      <c r="U5" s="35">
        <v>0</v>
      </c>
      <c r="V5" s="35">
        <v>0</v>
      </c>
      <c r="W5" s="35">
        <v>0</v>
      </c>
      <c r="X5" s="35">
        <f t="shared" si="0"/>
        <v>0</v>
      </c>
      <c r="Y5" s="35">
        <f t="shared" si="1"/>
        <v>100</v>
      </c>
      <c r="Z5" s="35">
        <v>0</v>
      </c>
      <c r="AA5" s="35">
        <f t="shared" si="2"/>
        <v>500</v>
      </c>
      <c r="AB5" s="37"/>
      <c r="AC5" s="37">
        <v>850000</v>
      </c>
      <c r="AD5" s="37">
        <f t="shared" si="3"/>
        <v>850000</v>
      </c>
      <c r="AE5" s="34" t="s">
        <v>934</v>
      </c>
      <c r="AF5" s="34" t="s">
        <v>232</v>
      </c>
      <c r="AG5" s="34" t="s">
        <v>232</v>
      </c>
      <c r="AH5" s="34"/>
      <c r="AI5" s="34"/>
      <c r="AJ5" s="34"/>
      <c r="AK5" s="37"/>
      <c r="AL5" s="34"/>
      <c r="AM5" s="34"/>
      <c r="AN5" s="34"/>
      <c r="AO5" s="37">
        <v>105000000</v>
      </c>
      <c r="AP5" s="44"/>
      <c r="AQ5" s="41"/>
      <c r="AR5" s="41"/>
      <c r="AS5" s="41"/>
      <c r="AT5" s="41"/>
      <c r="AU5" s="42"/>
      <c r="AV5" s="34"/>
      <c r="AW5" s="34"/>
      <c r="AX5" s="37"/>
      <c r="AY5" s="37"/>
      <c r="AZ5" s="37"/>
      <c r="BA5" s="37"/>
      <c r="BB5" s="34"/>
      <c r="BC5" s="34"/>
      <c r="BD5" s="34"/>
      <c r="BE5" s="34"/>
      <c r="BF5" s="34" t="s">
        <v>232</v>
      </c>
      <c r="BG5" s="34"/>
      <c r="BH5" s="37"/>
      <c r="BI5" s="34" t="s">
        <v>1148</v>
      </c>
      <c r="BJ5" s="34" t="s">
        <v>1157</v>
      </c>
      <c r="BK5" s="34"/>
      <c r="BL5" s="34" t="s">
        <v>1156</v>
      </c>
      <c r="BM5" s="34"/>
      <c r="BN5" s="34"/>
      <c r="BO5" s="34"/>
      <c r="BP5" s="34"/>
      <c r="BQ5" s="34" t="s">
        <v>1153</v>
      </c>
      <c r="BR5" s="27"/>
    </row>
    <row r="6" spans="1:70" s="25" customFormat="1" x14ac:dyDescent="0.2">
      <c r="A6" s="33">
        <v>42455</v>
      </c>
      <c r="B6" s="34" t="s">
        <v>413</v>
      </c>
      <c r="C6" s="34" t="s">
        <v>489</v>
      </c>
      <c r="D6" s="34" t="s">
        <v>409</v>
      </c>
      <c r="E6" s="34" t="s">
        <v>410</v>
      </c>
      <c r="F6" s="35">
        <v>263</v>
      </c>
      <c r="G6" s="34" t="s">
        <v>379</v>
      </c>
      <c r="H6" s="34" t="s">
        <v>1050</v>
      </c>
      <c r="I6" s="34" t="s">
        <v>389</v>
      </c>
      <c r="J6" s="36" t="s">
        <v>129</v>
      </c>
      <c r="K6" s="34" t="s">
        <v>408</v>
      </c>
      <c r="L6" s="34" t="s">
        <v>935</v>
      </c>
      <c r="M6" s="34" t="s">
        <v>414</v>
      </c>
      <c r="N6" s="34"/>
      <c r="O6" s="34" t="s">
        <v>407</v>
      </c>
      <c r="P6" s="35">
        <v>263</v>
      </c>
      <c r="Q6" s="35"/>
      <c r="R6" s="35">
        <v>263</v>
      </c>
      <c r="S6" s="35">
        <v>263</v>
      </c>
      <c r="T6" s="35">
        <v>0</v>
      </c>
      <c r="U6" s="35">
        <v>0</v>
      </c>
      <c r="V6" s="35">
        <v>0</v>
      </c>
      <c r="W6" s="35">
        <v>0</v>
      </c>
      <c r="X6" s="35">
        <f t="shared" si="0"/>
        <v>0</v>
      </c>
      <c r="Y6" s="35">
        <f t="shared" si="1"/>
        <v>52.599999999999994</v>
      </c>
      <c r="Z6" s="35">
        <v>0</v>
      </c>
      <c r="AA6" s="35">
        <f t="shared" si="2"/>
        <v>263</v>
      </c>
      <c r="AB6" s="37"/>
      <c r="AC6" s="37"/>
      <c r="AD6" s="37">
        <f t="shared" si="3"/>
        <v>0</v>
      </c>
      <c r="AE6" s="34"/>
      <c r="AF6" s="34" t="s">
        <v>233</v>
      </c>
      <c r="AG6" s="34" t="s">
        <v>233</v>
      </c>
      <c r="AH6" s="34" t="s">
        <v>408</v>
      </c>
      <c r="AI6" s="34" t="s">
        <v>249</v>
      </c>
      <c r="AJ6" s="34" t="s">
        <v>224</v>
      </c>
      <c r="AK6" s="37"/>
      <c r="AL6" s="34"/>
      <c r="AM6" s="34"/>
      <c r="AN6" s="34"/>
      <c r="AO6" s="37">
        <v>62500000</v>
      </c>
      <c r="AP6" s="37"/>
      <c r="AQ6" s="41"/>
      <c r="AR6" s="41"/>
      <c r="AS6" s="41"/>
      <c r="AT6" s="41"/>
      <c r="AU6" s="42"/>
      <c r="AV6" s="42"/>
      <c r="AW6" s="38"/>
      <c r="AX6" s="37"/>
      <c r="AY6" s="37"/>
      <c r="AZ6" s="37"/>
      <c r="BA6" s="37"/>
      <c r="BB6" s="34"/>
      <c r="BC6" s="34"/>
      <c r="BD6" s="34"/>
      <c r="BE6" s="34"/>
      <c r="BF6" s="34" t="s">
        <v>232</v>
      </c>
      <c r="BG6" s="34"/>
      <c r="BH6" s="37"/>
      <c r="BI6" s="34" t="s">
        <v>1149</v>
      </c>
      <c r="BJ6" s="34" t="s">
        <v>1152</v>
      </c>
      <c r="BK6" s="34"/>
      <c r="BL6" s="34"/>
      <c r="BM6" s="34" t="s">
        <v>407</v>
      </c>
      <c r="BN6" s="34"/>
      <c r="BO6" s="34"/>
      <c r="BP6" s="34"/>
      <c r="BQ6" s="34"/>
      <c r="BR6" s="27"/>
    </row>
    <row r="7" spans="1:70" s="25" customFormat="1" x14ac:dyDescent="0.2">
      <c r="A7" s="45">
        <v>43409</v>
      </c>
      <c r="B7" s="46" t="s">
        <v>412</v>
      </c>
      <c r="C7" s="34" t="s">
        <v>490</v>
      </c>
      <c r="D7" s="34" t="s">
        <v>409</v>
      </c>
      <c r="E7" s="34" t="s">
        <v>410</v>
      </c>
      <c r="F7" s="35">
        <v>296</v>
      </c>
      <c r="G7" s="34" t="s">
        <v>379</v>
      </c>
      <c r="H7" s="34" t="s">
        <v>1051</v>
      </c>
      <c r="I7" s="34" t="s">
        <v>488</v>
      </c>
      <c r="J7" s="36" t="s">
        <v>129</v>
      </c>
      <c r="K7" s="34"/>
      <c r="L7" s="34" t="s">
        <v>411</v>
      </c>
      <c r="M7" s="34"/>
      <c r="N7" s="34"/>
      <c r="O7" s="34" t="s">
        <v>407</v>
      </c>
      <c r="P7" s="35">
        <v>296</v>
      </c>
      <c r="Q7" s="35"/>
      <c r="R7" s="35"/>
      <c r="S7" s="35">
        <v>296</v>
      </c>
      <c r="T7" s="35">
        <v>0</v>
      </c>
      <c r="U7" s="35">
        <v>0</v>
      </c>
      <c r="V7" s="35">
        <v>0</v>
      </c>
      <c r="W7" s="35">
        <v>0</v>
      </c>
      <c r="X7" s="35">
        <f t="shared" si="0"/>
        <v>0</v>
      </c>
      <c r="Y7" s="35">
        <f t="shared" si="1"/>
        <v>59.2</v>
      </c>
      <c r="Z7" s="35">
        <v>0</v>
      </c>
      <c r="AA7" s="35">
        <f t="shared" si="2"/>
        <v>296</v>
      </c>
      <c r="AB7" s="37"/>
      <c r="AC7" s="37"/>
      <c r="AD7" s="37">
        <f t="shared" si="3"/>
        <v>0</v>
      </c>
      <c r="AE7" s="34"/>
      <c r="AF7" s="34" t="s">
        <v>232</v>
      </c>
      <c r="AG7" s="34" t="s">
        <v>232</v>
      </c>
      <c r="AH7" s="34"/>
      <c r="AI7" s="34"/>
      <c r="AJ7" s="34"/>
      <c r="AK7" s="37"/>
      <c r="AL7" s="34"/>
      <c r="AM7" s="34"/>
      <c r="AN7" s="34"/>
      <c r="AO7" s="37">
        <v>62500000</v>
      </c>
      <c r="AP7" s="37"/>
      <c r="AQ7" s="41"/>
      <c r="AR7" s="41"/>
      <c r="AS7" s="41"/>
      <c r="AT7" s="41"/>
      <c r="AU7" s="42"/>
      <c r="AV7" s="42"/>
      <c r="AW7" s="38"/>
      <c r="AX7" s="37"/>
      <c r="AY7" s="37"/>
      <c r="AZ7" s="37"/>
      <c r="BA7" s="37"/>
      <c r="BB7" s="34"/>
      <c r="BC7" s="34"/>
      <c r="BD7" s="34"/>
      <c r="BE7" s="34"/>
      <c r="BF7" s="34" t="s">
        <v>232</v>
      </c>
      <c r="BG7" s="34"/>
      <c r="BH7" s="37"/>
      <c r="BI7" s="34" t="s">
        <v>1150</v>
      </c>
      <c r="BJ7" s="34" t="s">
        <v>1151</v>
      </c>
      <c r="BK7" s="34"/>
      <c r="BL7" s="34"/>
      <c r="BM7" s="34" t="s">
        <v>1154</v>
      </c>
      <c r="BN7" s="34"/>
      <c r="BO7" s="34"/>
      <c r="BP7" s="34"/>
      <c r="BQ7" s="34"/>
      <c r="BR7" s="27"/>
    </row>
    <row r="8" spans="1:70" s="25" customFormat="1" x14ac:dyDescent="0.2">
      <c r="A8" s="33">
        <v>42467</v>
      </c>
      <c r="B8" s="34" t="s">
        <v>415</v>
      </c>
      <c r="C8" s="34" t="s">
        <v>16</v>
      </c>
      <c r="D8" s="34" t="s">
        <v>437</v>
      </c>
      <c r="E8" s="34" t="s">
        <v>17</v>
      </c>
      <c r="F8" s="35">
        <v>100</v>
      </c>
      <c r="G8" s="34" t="s">
        <v>1061</v>
      </c>
      <c r="H8" s="34" t="s">
        <v>7</v>
      </c>
      <c r="I8" s="34" t="s">
        <v>488</v>
      </c>
      <c r="J8" s="34" t="s">
        <v>18</v>
      </c>
      <c r="K8" s="34"/>
      <c r="L8" s="34"/>
      <c r="M8" s="34"/>
      <c r="N8" s="34"/>
      <c r="O8" s="34"/>
      <c r="P8" s="35">
        <v>100</v>
      </c>
      <c r="Q8" s="35"/>
      <c r="R8" s="35"/>
      <c r="S8" s="35">
        <v>100</v>
      </c>
      <c r="T8" s="35">
        <v>0</v>
      </c>
      <c r="U8" s="35">
        <v>0</v>
      </c>
      <c r="V8" s="35">
        <v>0</v>
      </c>
      <c r="W8" s="35">
        <v>0</v>
      </c>
      <c r="X8" s="35">
        <f t="shared" si="0"/>
        <v>0</v>
      </c>
      <c r="Y8" s="35">
        <f t="shared" si="1"/>
        <v>20</v>
      </c>
      <c r="Z8" s="35">
        <v>0</v>
      </c>
      <c r="AA8" s="35">
        <f t="shared" si="2"/>
        <v>100</v>
      </c>
      <c r="AB8" s="37"/>
      <c r="AC8" s="37"/>
      <c r="AD8" s="37">
        <f t="shared" si="3"/>
        <v>0</v>
      </c>
      <c r="AE8" s="34"/>
      <c r="AF8" s="34" t="s">
        <v>232</v>
      </c>
      <c r="AG8" s="34" t="s">
        <v>232</v>
      </c>
      <c r="AH8" s="34"/>
      <c r="AI8" s="34"/>
      <c r="AJ8" s="34"/>
      <c r="AK8" s="37"/>
      <c r="AL8" s="34"/>
      <c r="AM8" s="34"/>
      <c r="AN8" s="34"/>
      <c r="AO8" s="37"/>
      <c r="AP8" s="39"/>
      <c r="AQ8" s="34"/>
      <c r="AR8" s="34"/>
      <c r="AS8" s="34"/>
      <c r="AT8" s="34"/>
      <c r="AU8" s="34"/>
      <c r="AV8" s="34"/>
      <c r="AW8" s="38"/>
      <c r="AX8" s="34"/>
      <c r="AY8" s="34"/>
      <c r="AZ8" s="34" t="s">
        <v>280</v>
      </c>
      <c r="BA8" s="34"/>
      <c r="BB8" s="34"/>
      <c r="BC8" s="34"/>
      <c r="BD8" s="34"/>
      <c r="BE8" s="34"/>
      <c r="BF8" s="34" t="s">
        <v>232</v>
      </c>
      <c r="BG8" s="34"/>
      <c r="BH8" s="37">
        <v>120000</v>
      </c>
      <c r="BI8" s="34" t="s">
        <v>1306</v>
      </c>
      <c r="BJ8" s="34" t="s">
        <v>1258</v>
      </c>
      <c r="BK8" s="34"/>
      <c r="BL8" s="34" t="s">
        <v>1258</v>
      </c>
      <c r="BM8" s="34" t="s">
        <v>1366</v>
      </c>
      <c r="BN8" s="34"/>
      <c r="BO8" s="34"/>
      <c r="BP8" s="34"/>
      <c r="BQ8" s="34"/>
      <c r="BR8" s="27"/>
    </row>
    <row r="9" spans="1:70" s="25" customFormat="1" x14ac:dyDescent="0.2">
      <c r="A9" s="33">
        <v>44077</v>
      </c>
      <c r="B9" s="43" t="s">
        <v>1367</v>
      </c>
      <c r="C9" s="34" t="s">
        <v>551</v>
      </c>
      <c r="D9" s="34" t="s">
        <v>409</v>
      </c>
      <c r="E9" s="34" t="s">
        <v>550</v>
      </c>
      <c r="F9" s="35">
        <v>58</v>
      </c>
      <c r="G9" s="34" t="s">
        <v>549</v>
      </c>
      <c r="H9" s="34"/>
      <c r="I9" s="34" t="s">
        <v>390</v>
      </c>
      <c r="J9" s="34" t="s">
        <v>548</v>
      </c>
      <c r="K9" s="34"/>
      <c r="L9" s="34"/>
      <c r="M9" s="34"/>
      <c r="N9" s="34"/>
      <c r="O9" s="34"/>
      <c r="P9" s="35">
        <v>58</v>
      </c>
      <c r="Q9" s="35">
        <v>0</v>
      </c>
      <c r="R9" s="35">
        <v>0</v>
      </c>
      <c r="S9" s="35">
        <v>0</v>
      </c>
      <c r="T9" s="35">
        <v>58</v>
      </c>
      <c r="U9" s="35">
        <v>0</v>
      </c>
      <c r="V9" s="35"/>
      <c r="W9" s="35"/>
      <c r="X9" s="35">
        <f t="shared" si="0"/>
        <v>58</v>
      </c>
      <c r="Y9" s="35">
        <f t="shared" si="1"/>
        <v>11.6</v>
      </c>
      <c r="Z9" s="35">
        <v>0</v>
      </c>
      <c r="AA9" s="35">
        <f t="shared" si="2"/>
        <v>58</v>
      </c>
      <c r="AB9" s="37"/>
      <c r="AC9" s="37"/>
      <c r="AD9" s="37">
        <f t="shared" si="3"/>
        <v>0</v>
      </c>
      <c r="AE9" s="34"/>
      <c r="AF9" s="34" t="s">
        <v>232</v>
      </c>
      <c r="AG9" s="34" t="s">
        <v>232</v>
      </c>
      <c r="AH9" s="34"/>
      <c r="AI9" s="34"/>
      <c r="AJ9" s="34"/>
      <c r="AK9" s="37"/>
      <c r="AL9" s="34"/>
      <c r="AM9" s="34"/>
      <c r="AN9" s="34"/>
      <c r="AO9" s="37"/>
      <c r="AP9" s="40"/>
      <c r="AQ9" s="41"/>
      <c r="AR9" s="41"/>
      <c r="AS9" s="41"/>
      <c r="AT9" s="41"/>
      <c r="AU9" s="42"/>
      <c r="AV9" s="34"/>
      <c r="AW9" s="34"/>
      <c r="AX9" s="37"/>
      <c r="AY9" s="37"/>
      <c r="AZ9" s="37"/>
      <c r="BA9" s="37"/>
      <c r="BB9" s="34"/>
      <c r="BC9" s="34"/>
      <c r="BD9" s="34"/>
      <c r="BE9" s="34"/>
      <c r="BF9" s="34" t="s">
        <v>232</v>
      </c>
      <c r="BG9" s="34"/>
      <c r="BH9" s="37"/>
      <c r="BI9" s="34" t="s">
        <v>1369</v>
      </c>
      <c r="BJ9" s="34" t="s">
        <v>1368</v>
      </c>
      <c r="BK9" s="34"/>
      <c r="BL9" s="34" t="s">
        <v>1370</v>
      </c>
      <c r="BM9" s="34"/>
      <c r="BN9" s="34"/>
      <c r="BO9" s="34"/>
      <c r="BP9" s="34"/>
      <c r="BQ9" s="34"/>
      <c r="BR9" s="27"/>
    </row>
    <row r="10" spans="1:70" s="25" customFormat="1" x14ac:dyDescent="0.2">
      <c r="A10" s="33">
        <v>42138</v>
      </c>
      <c r="B10" s="34" t="s">
        <v>420</v>
      </c>
      <c r="C10" s="34" t="s">
        <v>417</v>
      </c>
      <c r="D10" s="34" t="s">
        <v>409</v>
      </c>
      <c r="E10" s="34" t="s">
        <v>20</v>
      </c>
      <c r="F10" s="35">
        <v>206</v>
      </c>
      <c r="G10" s="34" t="s">
        <v>6</v>
      </c>
      <c r="H10" s="34" t="s">
        <v>155</v>
      </c>
      <c r="I10" s="34" t="s">
        <v>389</v>
      </c>
      <c r="J10" s="36" t="s">
        <v>130</v>
      </c>
      <c r="K10" s="34" t="s">
        <v>130</v>
      </c>
      <c r="L10" s="34" t="s">
        <v>302</v>
      </c>
      <c r="M10" s="34"/>
      <c r="N10" s="34"/>
      <c r="O10" s="34"/>
      <c r="P10" s="35">
        <v>206</v>
      </c>
      <c r="Q10" s="35"/>
      <c r="R10" s="35"/>
      <c r="S10" s="35">
        <v>206</v>
      </c>
      <c r="T10" s="35">
        <v>0</v>
      </c>
      <c r="U10" s="35">
        <v>0</v>
      </c>
      <c r="V10" s="35">
        <v>0</v>
      </c>
      <c r="W10" s="35">
        <v>0</v>
      </c>
      <c r="X10" s="35">
        <f t="shared" si="0"/>
        <v>0</v>
      </c>
      <c r="Y10" s="35">
        <f t="shared" si="1"/>
        <v>41.2</v>
      </c>
      <c r="Z10" s="35">
        <v>0</v>
      </c>
      <c r="AA10" s="35">
        <f t="shared" si="2"/>
        <v>206</v>
      </c>
      <c r="AB10" s="37">
        <v>0</v>
      </c>
      <c r="AC10" s="37"/>
      <c r="AD10" s="37">
        <f t="shared" si="3"/>
        <v>0</v>
      </c>
      <c r="AE10" s="34"/>
      <c r="AF10" s="34" t="s">
        <v>232</v>
      </c>
      <c r="AG10" s="34" t="s">
        <v>232</v>
      </c>
      <c r="AH10" s="34"/>
      <c r="AI10" s="34"/>
      <c r="AJ10" s="34"/>
      <c r="AK10" s="37"/>
      <c r="AL10" s="34"/>
      <c r="AM10" s="34"/>
      <c r="AN10" s="34"/>
      <c r="AO10" s="37">
        <v>29000000</v>
      </c>
      <c r="AP10" s="40">
        <v>75000000</v>
      </c>
      <c r="AQ10" s="34"/>
      <c r="AR10" s="34"/>
      <c r="AS10" s="34"/>
      <c r="AT10" s="34"/>
      <c r="AU10" s="34"/>
      <c r="AV10" s="34"/>
      <c r="AW10" s="38"/>
      <c r="AX10" s="34"/>
      <c r="AY10" s="34"/>
      <c r="AZ10" s="37">
        <v>109995</v>
      </c>
      <c r="BA10" s="37"/>
      <c r="BB10" s="34" t="s">
        <v>416</v>
      </c>
      <c r="BC10" s="34"/>
      <c r="BD10" s="34"/>
      <c r="BE10" s="34"/>
      <c r="BF10" s="34" t="s">
        <v>281</v>
      </c>
      <c r="BG10" s="34"/>
      <c r="BH10" s="37">
        <v>322800</v>
      </c>
      <c r="BI10" s="34" t="s">
        <v>1300</v>
      </c>
      <c r="BJ10" s="34" t="s">
        <v>1203</v>
      </c>
      <c r="BK10" s="34"/>
      <c r="BL10" s="34" t="s">
        <v>1301</v>
      </c>
      <c r="BM10" s="34" t="s">
        <v>1257</v>
      </c>
      <c r="BN10" s="34"/>
      <c r="BO10" s="34"/>
      <c r="BP10" s="34"/>
      <c r="BQ10" s="34"/>
      <c r="BR10" s="27"/>
    </row>
    <row r="11" spans="1:70" s="25" customFormat="1" x14ac:dyDescent="0.2">
      <c r="A11" s="33">
        <v>42138</v>
      </c>
      <c r="B11" s="34" t="s">
        <v>420</v>
      </c>
      <c r="C11" s="34" t="s">
        <v>418</v>
      </c>
      <c r="D11" s="34" t="s">
        <v>409</v>
      </c>
      <c r="E11" s="34" t="s">
        <v>20</v>
      </c>
      <c r="F11" s="35">
        <v>163</v>
      </c>
      <c r="G11" s="34" t="s">
        <v>6</v>
      </c>
      <c r="H11" s="34" t="s">
        <v>155</v>
      </c>
      <c r="I11" s="34" t="s">
        <v>389</v>
      </c>
      <c r="J11" s="36" t="s">
        <v>130</v>
      </c>
      <c r="K11" s="34" t="s">
        <v>130</v>
      </c>
      <c r="L11" s="34" t="s">
        <v>302</v>
      </c>
      <c r="M11" s="34"/>
      <c r="N11" s="34"/>
      <c r="O11" s="34"/>
      <c r="P11" s="35">
        <v>163</v>
      </c>
      <c r="Q11" s="35"/>
      <c r="R11" s="35"/>
      <c r="S11" s="35">
        <v>163</v>
      </c>
      <c r="T11" s="35">
        <v>0</v>
      </c>
      <c r="U11" s="35">
        <v>0</v>
      </c>
      <c r="V11" s="35">
        <v>0</v>
      </c>
      <c r="W11" s="35">
        <v>0</v>
      </c>
      <c r="X11" s="35">
        <f t="shared" si="0"/>
        <v>0</v>
      </c>
      <c r="Y11" s="35">
        <f t="shared" si="1"/>
        <v>32.599999999999994</v>
      </c>
      <c r="Z11" s="35">
        <v>0</v>
      </c>
      <c r="AA11" s="35">
        <f t="shared" si="2"/>
        <v>163</v>
      </c>
      <c r="AB11" s="37"/>
      <c r="AC11" s="37"/>
      <c r="AD11" s="37">
        <f t="shared" si="3"/>
        <v>0</v>
      </c>
      <c r="AE11" s="34"/>
      <c r="AF11" s="34" t="s">
        <v>232</v>
      </c>
      <c r="AG11" s="34" t="s">
        <v>232</v>
      </c>
      <c r="AH11" s="34"/>
      <c r="AI11" s="34"/>
      <c r="AJ11" s="34"/>
      <c r="AK11" s="37"/>
      <c r="AL11" s="34"/>
      <c r="AM11" s="34"/>
      <c r="AN11" s="34"/>
      <c r="AO11" s="37">
        <v>25000000</v>
      </c>
      <c r="AP11" s="37"/>
      <c r="AQ11" s="34"/>
      <c r="AR11" s="34"/>
      <c r="AS11" s="34"/>
      <c r="AT11" s="34"/>
      <c r="AU11" s="34"/>
      <c r="AV11" s="34"/>
      <c r="AW11" s="38"/>
      <c r="AX11" s="34"/>
      <c r="AY11" s="34"/>
      <c r="AZ11" s="37">
        <v>109995</v>
      </c>
      <c r="BA11" s="37"/>
      <c r="BB11" s="34" t="s">
        <v>422</v>
      </c>
      <c r="BC11" s="34"/>
      <c r="BD11" s="34"/>
      <c r="BE11" s="34"/>
      <c r="BF11" s="34" t="s">
        <v>232</v>
      </c>
      <c r="BG11" s="34"/>
      <c r="BH11" s="37"/>
      <c r="BI11" s="34" t="s">
        <v>1300</v>
      </c>
      <c r="BJ11" s="34" t="s">
        <v>1203</v>
      </c>
      <c r="BK11" s="34"/>
      <c r="BL11" s="47" t="s">
        <v>1301</v>
      </c>
      <c r="BM11" s="34" t="s">
        <v>1257</v>
      </c>
      <c r="BN11" s="34"/>
      <c r="BO11" s="34"/>
      <c r="BP11" s="34"/>
      <c r="BQ11" s="34"/>
      <c r="BR11" s="27"/>
    </row>
    <row r="12" spans="1:70" s="25" customFormat="1" x14ac:dyDescent="0.2">
      <c r="A12" s="33">
        <v>42138</v>
      </c>
      <c r="B12" s="34" t="s">
        <v>420</v>
      </c>
      <c r="C12" s="34" t="s">
        <v>419</v>
      </c>
      <c r="D12" s="34" t="s">
        <v>409</v>
      </c>
      <c r="E12" s="34" t="s">
        <v>20</v>
      </c>
      <c r="F12" s="35">
        <v>224</v>
      </c>
      <c r="G12" s="34" t="s">
        <v>6</v>
      </c>
      <c r="H12" s="34" t="s">
        <v>155</v>
      </c>
      <c r="I12" s="34" t="s">
        <v>488</v>
      </c>
      <c r="J12" s="36" t="s">
        <v>130</v>
      </c>
      <c r="K12" s="34" t="s">
        <v>130</v>
      </c>
      <c r="L12" s="34" t="s">
        <v>302</v>
      </c>
      <c r="M12" s="34"/>
      <c r="N12" s="34"/>
      <c r="O12" s="34" t="s">
        <v>421</v>
      </c>
      <c r="P12" s="35">
        <v>224</v>
      </c>
      <c r="Q12" s="35"/>
      <c r="R12" s="35"/>
      <c r="S12" s="35">
        <v>224</v>
      </c>
      <c r="T12" s="35">
        <v>0</v>
      </c>
      <c r="U12" s="35">
        <v>0</v>
      </c>
      <c r="V12" s="35">
        <v>0</v>
      </c>
      <c r="W12" s="35">
        <v>0</v>
      </c>
      <c r="X12" s="35">
        <f t="shared" si="0"/>
        <v>0</v>
      </c>
      <c r="Y12" s="35">
        <f t="shared" si="1"/>
        <v>44.800000000000004</v>
      </c>
      <c r="Z12" s="35">
        <v>0</v>
      </c>
      <c r="AA12" s="35">
        <f t="shared" si="2"/>
        <v>224</v>
      </c>
      <c r="AB12" s="37"/>
      <c r="AC12" s="37"/>
      <c r="AD12" s="37">
        <f t="shared" si="3"/>
        <v>0</v>
      </c>
      <c r="AE12" s="34"/>
      <c r="AF12" s="34" t="s">
        <v>232</v>
      </c>
      <c r="AG12" s="34" t="s">
        <v>232</v>
      </c>
      <c r="AH12" s="34"/>
      <c r="AI12" s="34"/>
      <c r="AJ12" s="34"/>
      <c r="AK12" s="37"/>
      <c r="AL12" s="34"/>
      <c r="AM12" s="34"/>
      <c r="AN12" s="34"/>
      <c r="AO12" s="37">
        <v>32500000</v>
      </c>
      <c r="AP12" s="37"/>
      <c r="AQ12" s="34"/>
      <c r="AR12" s="34"/>
      <c r="AS12" s="34"/>
      <c r="AT12" s="34"/>
      <c r="AU12" s="34"/>
      <c r="AV12" s="34"/>
      <c r="AW12" s="38"/>
      <c r="AX12" s="34"/>
      <c r="AY12" s="34"/>
      <c r="AZ12" s="37">
        <v>109995</v>
      </c>
      <c r="BA12" s="37"/>
      <c r="BB12" s="34" t="s">
        <v>422</v>
      </c>
      <c r="BC12" s="34"/>
      <c r="BD12" s="34"/>
      <c r="BE12" s="34"/>
      <c r="BF12" s="34" t="s">
        <v>232</v>
      </c>
      <c r="BG12" s="34"/>
      <c r="BH12" s="37"/>
      <c r="BI12" s="34" t="s">
        <v>1300</v>
      </c>
      <c r="BJ12" s="34" t="s">
        <v>1203</v>
      </c>
      <c r="BK12" s="34"/>
      <c r="BL12" s="34" t="s">
        <v>1301</v>
      </c>
      <c r="BM12" s="34" t="s">
        <v>1257</v>
      </c>
      <c r="BN12" s="34"/>
      <c r="BO12" s="34"/>
      <c r="BP12" s="34"/>
      <c r="BQ12" s="34"/>
      <c r="BR12" s="27"/>
    </row>
    <row r="13" spans="1:70" s="25" customFormat="1" ht="16" x14ac:dyDescent="0.2">
      <c r="A13" s="33">
        <v>42558</v>
      </c>
      <c r="B13" s="34" t="s">
        <v>426</v>
      </c>
      <c r="C13" s="34" t="s">
        <v>22</v>
      </c>
      <c r="D13" s="34" t="s">
        <v>425</v>
      </c>
      <c r="E13" s="34" t="s">
        <v>23</v>
      </c>
      <c r="F13" s="35">
        <v>188</v>
      </c>
      <c r="G13" s="34" t="s">
        <v>6</v>
      </c>
      <c r="H13" s="34" t="s">
        <v>25</v>
      </c>
      <c r="I13" s="34" t="s">
        <v>389</v>
      </c>
      <c r="J13" s="36" t="s">
        <v>303</v>
      </c>
      <c r="K13" s="34" t="s">
        <v>131</v>
      </c>
      <c r="L13" s="34" t="s">
        <v>5</v>
      </c>
      <c r="M13" s="34"/>
      <c r="N13" s="34" t="s">
        <v>318</v>
      </c>
      <c r="O13" s="34" t="s">
        <v>423</v>
      </c>
      <c r="P13" s="35">
        <v>188</v>
      </c>
      <c r="Q13" s="35"/>
      <c r="R13" s="35"/>
      <c r="S13" s="35">
        <v>188</v>
      </c>
      <c r="T13" s="35">
        <v>0</v>
      </c>
      <c r="U13" s="35">
        <v>0</v>
      </c>
      <c r="V13" s="35">
        <v>0</v>
      </c>
      <c r="W13" s="35">
        <v>0</v>
      </c>
      <c r="X13" s="35">
        <f t="shared" si="0"/>
        <v>0</v>
      </c>
      <c r="Y13" s="35">
        <f t="shared" si="1"/>
        <v>37.599999999999994</v>
      </c>
      <c r="Z13" s="35">
        <v>0</v>
      </c>
      <c r="AA13" s="35">
        <f t="shared" si="2"/>
        <v>188</v>
      </c>
      <c r="AB13" s="37"/>
      <c r="AC13" s="37">
        <v>327627</v>
      </c>
      <c r="AD13" s="37">
        <f t="shared" si="3"/>
        <v>327627</v>
      </c>
      <c r="AE13" s="34" t="s">
        <v>266</v>
      </c>
      <c r="AF13" s="34" t="s">
        <v>232</v>
      </c>
      <c r="AG13" s="34" t="s">
        <v>232</v>
      </c>
      <c r="AH13" s="34"/>
      <c r="AI13" s="34"/>
      <c r="AJ13" s="34"/>
      <c r="AK13" s="37"/>
      <c r="AL13" s="34"/>
      <c r="AM13" s="34"/>
      <c r="AN13" s="34"/>
      <c r="AO13" s="37"/>
      <c r="AP13" s="40"/>
      <c r="AQ13" s="34"/>
      <c r="AR13" s="34"/>
      <c r="AS13" s="34"/>
      <c r="AT13" s="34"/>
      <c r="AU13" s="34"/>
      <c r="AV13" s="34"/>
      <c r="AW13" s="38"/>
      <c r="AX13" s="34"/>
      <c r="AY13" s="34"/>
      <c r="AZ13" s="37">
        <v>228278</v>
      </c>
      <c r="BA13" s="37"/>
      <c r="BB13" s="34" t="s">
        <v>282</v>
      </c>
      <c r="BC13" s="34"/>
      <c r="BD13" s="34"/>
      <c r="BE13" s="34"/>
      <c r="BF13" s="34" t="s">
        <v>233</v>
      </c>
      <c r="BG13" s="48" t="s">
        <v>936</v>
      </c>
      <c r="BH13" s="37">
        <v>603600</v>
      </c>
      <c r="BI13" s="34" t="s">
        <v>1191</v>
      </c>
      <c r="BJ13" s="34" t="s">
        <v>1143</v>
      </c>
      <c r="BK13" s="34"/>
      <c r="BL13" s="34" t="s">
        <v>1249</v>
      </c>
      <c r="BM13" s="34" t="s">
        <v>1248</v>
      </c>
      <c r="BN13" s="34"/>
      <c r="BO13" s="34"/>
      <c r="BP13" s="34"/>
      <c r="BQ13" s="34"/>
      <c r="BR13" s="27"/>
    </row>
    <row r="14" spans="1:70" s="25" customFormat="1" x14ac:dyDescent="0.2">
      <c r="A14" s="33">
        <v>42558</v>
      </c>
      <c r="B14" s="34" t="s">
        <v>424</v>
      </c>
      <c r="C14" s="34" t="s">
        <v>125</v>
      </c>
      <c r="D14" s="34" t="s">
        <v>425</v>
      </c>
      <c r="E14" s="34" t="s">
        <v>23</v>
      </c>
      <c r="F14" s="35">
        <v>318</v>
      </c>
      <c r="G14" s="34" t="s">
        <v>379</v>
      </c>
      <c r="H14" s="34" t="s">
        <v>937</v>
      </c>
      <c r="I14" s="34" t="s">
        <v>488</v>
      </c>
      <c r="J14" s="36" t="s">
        <v>303</v>
      </c>
      <c r="K14" s="34" t="s">
        <v>131</v>
      </c>
      <c r="L14" s="34" t="s">
        <v>303</v>
      </c>
      <c r="M14" s="34"/>
      <c r="N14" s="34" t="s">
        <v>318</v>
      </c>
      <c r="O14" s="34" t="s">
        <v>423</v>
      </c>
      <c r="P14" s="35">
        <v>318</v>
      </c>
      <c r="Q14" s="35"/>
      <c r="R14" s="35"/>
      <c r="S14" s="35">
        <v>318</v>
      </c>
      <c r="T14" s="35">
        <v>0</v>
      </c>
      <c r="U14" s="35">
        <v>0</v>
      </c>
      <c r="V14" s="35">
        <v>0</v>
      </c>
      <c r="W14" s="35">
        <v>0</v>
      </c>
      <c r="X14" s="35">
        <f t="shared" si="0"/>
        <v>0</v>
      </c>
      <c r="Y14" s="35">
        <f t="shared" si="1"/>
        <v>63.6</v>
      </c>
      <c r="Z14" s="35">
        <v>0</v>
      </c>
      <c r="AA14" s="35">
        <f t="shared" si="2"/>
        <v>318</v>
      </c>
      <c r="AB14" s="37"/>
      <c r="AC14" s="37">
        <v>525373</v>
      </c>
      <c r="AD14" s="37">
        <f t="shared" si="3"/>
        <v>525373</v>
      </c>
      <c r="AE14" s="34" t="s">
        <v>266</v>
      </c>
      <c r="AF14" s="34" t="s">
        <v>232</v>
      </c>
      <c r="AG14" s="34" t="s">
        <v>232</v>
      </c>
      <c r="AH14" s="34"/>
      <c r="AI14" s="34"/>
      <c r="AJ14" s="34"/>
      <c r="AK14" s="37"/>
      <c r="AL14" s="34"/>
      <c r="AM14" s="34"/>
      <c r="AN14" s="34"/>
      <c r="AO14" s="37"/>
      <c r="AP14" s="37"/>
      <c r="AQ14" s="34"/>
      <c r="AR14" s="34"/>
      <c r="AS14" s="34"/>
      <c r="AT14" s="34"/>
      <c r="AU14" s="34"/>
      <c r="AV14" s="34"/>
      <c r="AW14" s="38"/>
      <c r="AX14" s="34"/>
      <c r="AY14" s="34"/>
      <c r="AZ14" s="37"/>
      <c r="BA14" s="37"/>
      <c r="BB14" s="34"/>
      <c r="BC14" s="34"/>
      <c r="BD14" s="34"/>
      <c r="BE14" s="34"/>
      <c r="BF14" s="34" t="s">
        <v>233</v>
      </c>
      <c r="BG14" s="34" t="s">
        <v>938</v>
      </c>
      <c r="BH14" s="37"/>
      <c r="BI14" s="34" t="s">
        <v>1180</v>
      </c>
      <c r="BJ14" s="34" t="s">
        <v>1143</v>
      </c>
      <c r="BK14" s="34"/>
      <c r="BL14" s="34" t="s">
        <v>1249</v>
      </c>
      <c r="BM14" s="34" t="s">
        <v>1248</v>
      </c>
      <c r="BN14" s="34"/>
      <c r="BO14" s="34"/>
      <c r="BP14" s="34"/>
      <c r="BQ14" s="34"/>
      <c r="BR14" s="27"/>
    </row>
    <row r="15" spans="1:70" s="25" customFormat="1" x14ac:dyDescent="0.2">
      <c r="A15" s="33">
        <v>41109</v>
      </c>
      <c r="B15" s="34" t="s">
        <v>1006</v>
      </c>
      <c r="C15" s="34" t="s">
        <v>1005</v>
      </c>
      <c r="D15" s="34" t="s">
        <v>425</v>
      </c>
      <c r="E15" s="34" t="s">
        <v>1008</v>
      </c>
      <c r="F15" s="35">
        <v>327</v>
      </c>
      <c r="G15" s="34" t="s">
        <v>379</v>
      </c>
      <c r="H15" s="34" t="s">
        <v>915</v>
      </c>
      <c r="I15" s="34" t="s">
        <v>389</v>
      </c>
      <c r="J15" s="34" t="s">
        <v>5</v>
      </c>
      <c r="K15" s="34"/>
      <c r="L15" s="34" t="s">
        <v>1007</v>
      </c>
      <c r="M15" s="34"/>
      <c r="N15" s="34"/>
      <c r="O15" s="34"/>
      <c r="P15" s="35">
        <v>327</v>
      </c>
      <c r="Q15" s="35">
        <v>0</v>
      </c>
      <c r="R15" s="35">
        <v>327</v>
      </c>
      <c r="S15" s="35">
        <v>327</v>
      </c>
      <c r="T15" s="35">
        <v>0</v>
      </c>
      <c r="U15" s="35">
        <v>0</v>
      </c>
      <c r="V15" s="35">
        <v>0</v>
      </c>
      <c r="W15" s="35">
        <v>0</v>
      </c>
      <c r="X15" s="35">
        <f t="shared" si="0"/>
        <v>0</v>
      </c>
      <c r="Y15" s="35">
        <f t="shared" si="1"/>
        <v>65.400000000000006</v>
      </c>
      <c r="Z15" s="35">
        <v>0</v>
      </c>
      <c r="AA15" s="35">
        <f t="shared" si="2"/>
        <v>327</v>
      </c>
      <c r="AB15" s="37">
        <v>0</v>
      </c>
      <c r="AC15" s="37">
        <v>200000</v>
      </c>
      <c r="AD15" s="37">
        <f t="shared" si="3"/>
        <v>200000</v>
      </c>
      <c r="AE15" s="34" t="s">
        <v>1009</v>
      </c>
      <c r="AF15" s="34" t="s">
        <v>232</v>
      </c>
      <c r="AG15" s="34" t="s">
        <v>232</v>
      </c>
      <c r="AH15" s="34"/>
      <c r="AI15" s="34"/>
      <c r="AJ15" s="34"/>
      <c r="AK15" s="37"/>
      <c r="AL15" s="34"/>
      <c r="AM15" s="34"/>
      <c r="AN15" s="34"/>
      <c r="AO15" s="37">
        <v>24000000</v>
      </c>
      <c r="AP15" s="40"/>
      <c r="AQ15" s="41"/>
      <c r="AR15" s="41"/>
      <c r="AS15" s="41"/>
      <c r="AT15" s="41"/>
      <c r="AU15" s="42"/>
      <c r="AV15" s="42"/>
      <c r="AW15" s="38"/>
      <c r="AX15" s="37"/>
      <c r="AY15" s="37"/>
      <c r="AZ15" s="37"/>
      <c r="BA15" s="37"/>
      <c r="BB15" s="34"/>
      <c r="BC15" s="34"/>
      <c r="BD15" s="34"/>
      <c r="BE15" s="34"/>
      <c r="BF15" s="34" t="s">
        <v>232</v>
      </c>
      <c r="BG15" s="34"/>
      <c r="BH15" s="37"/>
      <c r="BI15" s="34" t="s">
        <v>1206</v>
      </c>
      <c r="BJ15" s="34" t="s">
        <v>1207</v>
      </c>
      <c r="BK15" s="34"/>
      <c r="BL15" s="34" t="s">
        <v>1207</v>
      </c>
      <c r="BM15" s="34" t="s">
        <v>1247</v>
      </c>
      <c r="BN15" s="34"/>
      <c r="BO15" s="34"/>
      <c r="BP15" s="34"/>
      <c r="BQ15" s="34"/>
      <c r="BR15" s="27"/>
    </row>
    <row r="16" spans="1:70" s="25" customFormat="1" x14ac:dyDescent="0.2">
      <c r="A16" s="33">
        <v>42502</v>
      </c>
      <c r="B16" s="43" t="s">
        <v>592</v>
      </c>
      <c r="C16" s="34" t="s">
        <v>1068</v>
      </c>
      <c r="D16" s="34" t="s">
        <v>443</v>
      </c>
      <c r="E16" s="34" t="s">
        <v>444</v>
      </c>
      <c r="F16" s="35">
        <v>349</v>
      </c>
      <c r="G16" s="34" t="s">
        <v>379</v>
      </c>
      <c r="H16" s="34" t="s">
        <v>1034</v>
      </c>
      <c r="I16" s="34" t="s">
        <v>389</v>
      </c>
      <c r="J16" s="36" t="s">
        <v>447</v>
      </c>
      <c r="K16" s="34" t="s">
        <v>446</v>
      </c>
      <c r="L16" s="34" t="s">
        <v>5</v>
      </c>
      <c r="M16" s="36" t="s">
        <v>447</v>
      </c>
      <c r="N16" s="34" t="s">
        <v>445</v>
      </c>
      <c r="O16" s="34"/>
      <c r="P16" s="35">
        <v>349</v>
      </c>
      <c r="Q16" s="35"/>
      <c r="R16" s="35"/>
      <c r="S16" s="35">
        <v>349</v>
      </c>
      <c r="T16" s="35">
        <v>0</v>
      </c>
      <c r="U16" s="35">
        <v>0</v>
      </c>
      <c r="V16" s="35">
        <v>0</v>
      </c>
      <c r="W16" s="35">
        <v>0</v>
      </c>
      <c r="X16" s="35">
        <f t="shared" si="0"/>
        <v>0</v>
      </c>
      <c r="Y16" s="35">
        <f t="shared" si="1"/>
        <v>69.800000000000011</v>
      </c>
      <c r="Z16" s="35">
        <v>0</v>
      </c>
      <c r="AA16" s="35">
        <f t="shared" si="2"/>
        <v>349</v>
      </c>
      <c r="AB16" s="37"/>
      <c r="AC16" s="37">
        <v>1410196</v>
      </c>
      <c r="AD16" s="37">
        <f t="shared" si="3"/>
        <v>1410196</v>
      </c>
      <c r="AE16" s="34"/>
      <c r="AF16" s="34" t="s">
        <v>233</v>
      </c>
      <c r="AG16" s="34" t="s">
        <v>233</v>
      </c>
      <c r="AH16" s="34" t="s">
        <v>445</v>
      </c>
      <c r="AI16" s="34" t="s">
        <v>249</v>
      </c>
      <c r="AJ16" s="34" t="s">
        <v>940</v>
      </c>
      <c r="AK16" s="37"/>
      <c r="AL16" s="34"/>
      <c r="AM16" s="34"/>
      <c r="AN16" s="34"/>
      <c r="AO16" s="37"/>
      <c r="AP16" s="40">
        <v>49000000</v>
      </c>
      <c r="AQ16" s="34"/>
      <c r="AR16" s="34"/>
      <c r="AS16" s="34"/>
      <c r="AT16" s="34"/>
      <c r="AU16" s="34"/>
      <c r="AV16" s="34"/>
      <c r="AW16" s="38"/>
      <c r="AX16" s="34"/>
      <c r="AY16" s="34"/>
      <c r="AZ16" s="37">
        <v>113036</v>
      </c>
      <c r="BA16" s="37"/>
      <c r="BB16" s="34" t="s">
        <v>939</v>
      </c>
      <c r="BC16" s="34" t="s">
        <v>451</v>
      </c>
      <c r="BD16" s="34" t="s">
        <v>452</v>
      </c>
      <c r="BE16" s="34" t="s">
        <v>453</v>
      </c>
      <c r="BF16" s="34" t="s">
        <v>233</v>
      </c>
      <c r="BG16" s="34" t="s">
        <v>939</v>
      </c>
      <c r="BH16" s="37">
        <v>420000</v>
      </c>
      <c r="BI16" s="34" t="s">
        <v>1206</v>
      </c>
      <c r="BJ16" s="34" t="s">
        <v>1207</v>
      </c>
      <c r="BK16" s="34"/>
      <c r="BL16" s="34" t="s">
        <v>1207</v>
      </c>
      <c r="BM16" s="34" t="s">
        <v>1247</v>
      </c>
      <c r="BN16" s="34"/>
      <c r="BO16" s="34"/>
      <c r="BP16" s="34"/>
      <c r="BQ16" s="34"/>
      <c r="BR16" s="27"/>
    </row>
    <row r="17" spans="1:70" s="25" customFormat="1" x14ac:dyDescent="0.2">
      <c r="A17" s="33">
        <v>43783</v>
      </c>
      <c r="B17" s="34" t="s">
        <v>527</v>
      </c>
      <c r="C17" s="34" t="s">
        <v>528</v>
      </c>
      <c r="D17" s="34" t="s">
        <v>425</v>
      </c>
      <c r="E17" s="34" t="s">
        <v>529</v>
      </c>
      <c r="F17" s="35">
        <v>290</v>
      </c>
      <c r="G17" s="34" t="s">
        <v>379</v>
      </c>
      <c r="H17" s="34"/>
      <c r="I17" s="34" t="s">
        <v>531</v>
      </c>
      <c r="J17" s="34" t="s">
        <v>1025</v>
      </c>
      <c r="K17" s="34"/>
      <c r="L17" s="34" t="s">
        <v>513</v>
      </c>
      <c r="M17" s="34"/>
      <c r="N17" s="34"/>
      <c r="O17" s="34" t="s">
        <v>530</v>
      </c>
      <c r="P17" s="35">
        <v>290</v>
      </c>
      <c r="Q17" s="35">
        <v>0</v>
      </c>
      <c r="R17" s="35">
        <v>290</v>
      </c>
      <c r="S17" s="35">
        <v>290</v>
      </c>
      <c r="T17" s="35">
        <v>0</v>
      </c>
      <c r="U17" s="35">
        <v>0</v>
      </c>
      <c r="V17" s="35">
        <v>0</v>
      </c>
      <c r="W17" s="35">
        <v>0</v>
      </c>
      <c r="X17" s="35">
        <f t="shared" si="0"/>
        <v>0</v>
      </c>
      <c r="Y17" s="35">
        <f t="shared" si="1"/>
        <v>58</v>
      </c>
      <c r="Z17" s="35">
        <v>0</v>
      </c>
      <c r="AA17" s="35">
        <f t="shared" si="2"/>
        <v>290</v>
      </c>
      <c r="AB17" s="37"/>
      <c r="AC17" s="37">
        <v>1300000</v>
      </c>
      <c r="AD17" s="37">
        <f t="shared" si="3"/>
        <v>1300000</v>
      </c>
      <c r="AE17" s="34"/>
      <c r="AF17" s="34" t="s">
        <v>233</v>
      </c>
      <c r="AG17" s="34" t="s">
        <v>233</v>
      </c>
      <c r="AH17" s="34" t="s">
        <v>889</v>
      </c>
      <c r="AI17" s="34" t="s">
        <v>888</v>
      </c>
      <c r="AJ17" s="34" t="s">
        <v>890</v>
      </c>
      <c r="AK17" s="37"/>
      <c r="AL17" s="34"/>
      <c r="AM17" s="34"/>
      <c r="AN17" s="34"/>
      <c r="AO17" s="37">
        <v>75000000</v>
      </c>
      <c r="AP17" s="40"/>
      <c r="AQ17" s="41"/>
      <c r="AR17" s="41"/>
      <c r="AS17" s="41"/>
      <c r="AT17" s="41"/>
      <c r="AU17" s="42"/>
      <c r="AV17" s="34"/>
      <c r="AW17" s="34"/>
      <c r="AX17" s="37"/>
      <c r="AY17" s="37"/>
      <c r="AZ17" s="37"/>
      <c r="BA17" s="37"/>
      <c r="BB17" s="34"/>
      <c r="BC17" s="34"/>
      <c r="BD17" s="34"/>
      <c r="BE17" s="34"/>
      <c r="BF17" s="34" t="s">
        <v>232</v>
      </c>
      <c r="BG17" s="34"/>
      <c r="BH17" s="37"/>
      <c r="BI17" s="34" t="s">
        <v>1250</v>
      </c>
      <c r="BJ17" s="34" t="s">
        <v>1255</v>
      </c>
      <c r="BK17" s="34" t="s">
        <v>1254</v>
      </c>
      <c r="BL17" s="34" t="s">
        <v>1252</v>
      </c>
      <c r="BM17" s="34"/>
      <c r="BN17" s="34"/>
      <c r="BO17" s="34" t="s">
        <v>1253</v>
      </c>
      <c r="BP17" s="34"/>
      <c r="BQ17" s="34"/>
      <c r="BR17" s="27"/>
    </row>
    <row r="18" spans="1:70" s="25" customFormat="1" x14ac:dyDescent="0.2">
      <c r="A18" s="33">
        <v>43139</v>
      </c>
      <c r="B18" s="43" t="s">
        <v>852</v>
      </c>
      <c r="C18" s="34" t="s">
        <v>812</v>
      </c>
      <c r="D18" s="34" t="s">
        <v>13</v>
      </c>
      <c r="E18" s="34" t="s">
        <v>857</v>
      </c>
      <c r="F18" s="35">
        <v>155</v>
      </c>
      <c r="G18" s="34" t="s">
        <v>379</v>
      </c>
      <c r="H18" s="34" t="s">
        <v>1073</v>
      </c>
      <c r="I18" s="34" t="s">
        <v>488</v>
      </c>
      <c r="J18" s="36" t="s">
        <v>813</v>
      </c>
      <c r="K18" s="34" t="s">
        <v>850</v>
      </c>
      <c r="L18" s="34" t="s">
        <v>814</v>
      </c>
      <c r="M18" s="34" t="s">
        <v>856</v>
      </c>
      <c r="N18" s="34"/>
      <c r="O18" s="34" t="s">
        <v>853</v>
      </c>
      <c r="P18" s="35">
        <v>155</v>
      </c>
      <c r="Q18" s="35">
        <v>0</v>
      </c>
      <c r="R18" s="35">
        <v>155</v>
      </c>
      <c r="S18" s="35">
        <v>155</v>
      </c>
      <c r="T18" s="35">
        <v>0</v>
      </c>
      <c r="U18" s="35">
        <v>0</v>
      </c>
      <c r="V18" s="35">
        <v>0</v>
      </c>
      <c r="W18" s="35">
        <v>0</v>
      </c>
      <c r="X18" s="35">
        <f t="shared" si="0"/>
        <v>0</v>
      </c>
      <c r="Y18" s="35">
        <f t="shared" si="1"/>
        <v>31</v>
      </c>
      <c r="Z18" s="35">
        <v>0</v>
      </c>
      <c r="AA18" s="35">
        <f t="shared" si="2"/>
        <v>155</v>
      </c>
      <c r="AB18" s="37">
        <v>550000</v>
      </c>
      <c r="AC18" s="37"/>
      <c r="AD18" s="37">
        <f t="shared" si="3"/>
        <v>550000</v>
      </c>
      <c r="AE18" s="34"/>
      <c r="AF18" s="34" t="s">
        <v>233</v>
      </c>
      <c r="AG18" s="34" t="s">
        <v>233</v>
      </c>
      <c r="AH18" s="34" t="s">
        <v>854</v>
      </c>
      <c r="AI18" s="34" t="s">
        <v>855</v>
      </c>
      <c r="AJ18" s="34" t="s">
        <v>851</v>
      </c>
      <c r="AK18" s="37"/>
      <c r="AL18" s="34"/>
      <c r="AM18" s="34"/>
      <c r="AN18" s="34"/>
      <c r="AO18" s="37">
        <v>65000000</v>
      </c>
      <c r="AP18" s="40"/>
      <c r="AQ18" s="41"/>
      <c r="AR18" s="41"/>
      <c r="AS18" s="41"/>
      <c r="AT18" s="41"/>
      <c r="AU18" s="42"/>
      <c r="AV18" s="42"/>
      <c r="AW18" s="38"/>
      <c r="AX18" s="37"/>
      <c r="AY18" s="37"/>
      <c r="AZ18" s="37">
        <v>239950</v>
      </c>
      <c r="BA18" s="37"/>
      <c r="BB18" s="34" t="s">
        <v>858</v>
      </c>
      <c r="BC18" s="34"/>
      <c r="BD18" s="34"/>
      <c r="BE18" s="34"/>
      <c r="BF18" s="34" t="s">
        <v>233</v>
      </c>
      <c r="BG18" s="34" t="s">
        <v>858</v>
      </c>
      <c r="BH18" s="37"/>
      <c r="BI18" s="34" t="s">
        <v>1302</v>
      </c>
      <c r="BJ18" s="34" t="s">
        <v>1143</v>
      </c>
      <c r="BK18" s="34"/>
      <c r="BL18" s="34" t="s">
        <v>1303</v>
      </c>
      <c r="BM18" s="34" t="s">
        <v>1303</v>
      </c>
      <c r="BN18" s="34"/>
      <c r="BO18" s="34"/>
      <c r="BP18" s="34"/>
      <c r="BQ18" s="34"/>
      <c r="BR18" s="27"/>
    </row>
    <row r="19" spans="1:70" s="25" customFormat="1" x14ac:dyDescent="0.2">
      <c r="A19" s="33">
        <v>42551</v>
      </c>
      <c r="B19" s="34" t="s">
        <v>1371</v>
      </c>
      <c r="C19" s="34" t="s">
        <v>462</v>
      </c>
      <c r="D19" s="34" t="s">
        <v>435</v>
      </c>
      <c r="E19" s="34" t="s">
        <v>431</v>
      </c>
      <c r="F19" s="35">
        <v>64</v>
      </c>
      <c r="G19" s="34" t="s">
        <v>6</v>
      </c>
      <c r="H19" s="34" t="s">
        <v>25</v>
      </c>
      <c r="I19" s="34" t="s">
        <v>389</v>
      </c>
      <c r="J19" s="34" t="s">
        <v>27</v>
      </c>
      <c r="K19" s="34" t="s">
        <v>429</v>
      </c>
      <c r="L19" s="34" t="s">
        <v>428</v>
      </c>
      <c r="M19" s="34"/>
      <c r="N19" s="34"/>
      <c r="O19" s="34" t="s">
        <v>430</v>
      </c>
      <c r="P19" s="35">
        <v>64</v>
      </c>
      <c r="Q19" s="35"/>
      <c r="R19" s="35"/>
      <c r="S19" s="35">
        <v>64</v>
      </c>
      <c r="T19" s="35">
        <v>0</v>
      </c>
      <c r="U19" s="35">
        <v>0</v>
      </c>
      <c r="V19" s="35">
        <v>0</v>
      </c>
      <c r="W19" s="35">
        <v>0</v>
      </c>
      <c r="X19" s="35">
        <f t="shared" si="0"/>
        <v>0</v>
      </c>
      <c r="Y19" s="35">
        <f t="shared" si="1"/>
        <v>12.8</v>
      </c>
      <c r="Z19" s="35">
        <v>0</v>
      </c>
      <c r="AA19" s="35">
        <f t="shared" si="2"/>
        <v>64</v>
      </c>
      <c r="AB19" s="37"/>
      <c r="AC19" s="37">
        <v>64000</v>
      </c>
      <c r="AD19" s="37">
        <f t="shared" si="3"/>
        <v>64000</v>
      </c>
      <c r="AE19" s="34" t="s">
        <v>267</v>
      </c>
      <c r="AF19" s="34" t="s">
        <v>232</v>
      </c>
      <c r="AG19" s="34" t="s">
        <v>232</v>
      </c>
      <c r="AH19" s="34"/>
      <c r="AI19" s="34"/>
      <c r="AJ19" s="34"/>
      <c r="AK19" s="37"/>
      <c r="AL19" s="34"/>
      <c r="AM19" s="34"/>
      <c r="AN19" s="34"/>
      <c r="AO19" s="37">
        <v>15000000</v>
      </c>
      <c r="AP19" s="40"/>
      <c r="AQ19" s="34"/>
      <c r="AR19" s="34"/>
      <c r="AS19" s="34"/>
      <c r="AT19" s="34"/>
      <c r="AU19" s="34"/>
      <c r="AV19" s="34"/>
      <c r="AW19" s="38"/>
      <c r="AX19" s="34"/>
      <c r="AY19" s="34"/>
      <c r="AZ19" s="37" t="s">
        <v>280</v>
      </c>
      <c r="BA19" s="37"/>
      <c r="BB19" s="34"/>
      <c r="BC19" s="34"/>
      <c r="BD19" s="34"/>
      <c r="BE19" s="34"/>
      <c r="BF19" s="34" t="s">
        <v>233</v>
      </c>
      <c r="BG19" s="34" t="s">
        <v>427</v>
      </c>
      <c r="BH19" s="37">
        <v>76800</v>
      </c>
      <c r="BI19" s="34" t="s">
        <v>1178</v>
      </c>
      <c r="BJ19" s="34" t="s">
        <v>1198</v>
      </c>
      <c r="BK19" s="34"/>
      <c r="BL19" s="34" t="s">
        <v>1372</v>
      </c>
      <c r="BM19" s="34" t="s">
        <v>1373</v>
      </c>
      <c r="BN19" s="34"/>
      <c r="BO19" s="34"/>
      <c r="BP19" s="34"/>
      <c r="BQ19" s="34"/>
      <c r="BR19" s="27"/>
    </row>
    <row r="20" spans="1:70" s="25" customFormat="1" x14ac:dyDescent="0.2">
      <c r="A20" s="33">
        <v>42082</v>
      </c>
      <c r="B20" s="34" t="s">
        <v>941</v>
      </c>
      <c r="C20" s="34" t="s">
        <v>28</v>
      </c>
      <c r="D20" s="34" t="s">
        <v>435</v>
      </c>
      <c r="E20" s="34" t="s">
        <v>29</v>
      </c>
      <c r="F20" s="35">
        <v>466</v>
      </c>
      <c r="G20" s="34" t="s">
        <v>379</v>
      </c>
      <c r="H20" s="34" t="s">
        <v>30</v>
      </c>
      <c r="I20" s="34" t="s">
        <v>488</v>
      </c>
      <c r="J20" s="34" t="s">
        <v>744</v>
      </c>
      <c r="K20" s="34" t="s">
        <v>433</v>
      </c>
      <c r="L20" s="34" t="s">
        <v>434</v>
      </c>
      <c r="M20" s="34" t="s">
        <v>432</v>
      </c>
      <c r="N20" s="34"/>
      <c r="O20" s="34" t="s">
        <v>436</v>
      </c>
      <c r="P20" s="35">
        <v>466</v>
      </c>
      <c r="Q20" s="35"/>
      <c r="R20" s="35">
        <v>466</v>
      </c>
      <c r="S20" s="35">
        <v>466</v>
      </c>
      <c r="T20" s="35">
        <v>0</v>
      </c>
      <c r="U20" s="35">
        <v>0</v>
      </c>
      <c r="V20" s="35">
        <v>0</v>
      </c>
      <c r="W20" s="35">
        <v>0</v>
      </c>
      <c r="X20" s="35">
        <f t="shared" si="0"/>
        <v>0</v>
      </c>
      <c r="Y20" s="35">
        <f t="shared" si="1"/>
        <v>93.2</v>
      </c>
      <c r="Z20" s="35">
        <v>0</v>
      </c>
      <c r="AA20" s="35">
        <f t="shared" si="2"/>
        <v>466</v>
      </c>
      <c r="AB20" s="37">
        <v>0</v>
      </c>
      <c r="AC20" s="37"/>
      <c r="AD20" s="37">
        <f t="shared" si="3"/>
        <v>0</v>
      </c>
      <c r="AE20" s="34"/>
      <c r="AF20" s="34" t="s">
        <v>233</v>
      </c>
      <c r="AG20" s="34" t="s">
        <v>233</v>
      </c>
      <c r="AH20" s="34" t="s">
        <v>237</v>
      </c>
      <c r="AI20" s="34" t="s">
        <v>238</v>
      </c>
      <c r="AJ20" s="34" t="s">
        <v>239</v>
      </c>
      <c r="AK20" s="37"/>
      <c r="AL20" s="34"/>
      <c r="AM20" s="34"/>
      <c r="AN20" s="34"/>
      <c r="AO20" s="37">
        <v>128000000</v>
      </c>
      <c r="AP20" s="40">
        <v>128000000</v>
      </c>
      <c r="AQ20" s="34"/>
      <c r="AR20" s="34"/>
      <c r="AS20" s="34"/>
      <c r="AT20" s="34"/>
      <c r="AU20" s="34"/>
      <c r="AV20" s="34"/>
      <c r="AW20" s="38"/>
      <c r="AX20" s="34"/>
      <c r="AY20" s="34"/>
      <c r="AZ20" s="37" t="s">
        <v>280</v>
      </c>
      <c r="BA20" s="37"/>
      <c r="BB20" s="34"/>
      <c r="BC20" s="34">
        <v>1000</v>
      </c>
      <c r="BD20" s="34"/>
      <c r="BE20" s="34"/>
      <c r="BF20" s="34" t="s">
        <v>232</v>
      </c>
      <c r="BG20" s="34"/>
      <c r="BH20" s="37">
        <v>549600</v>
      </c>
      <c r="BI20" s="34" t="s">
        <v>1144</v>
      </c>
      <c r="BJ20" s="34" t="s">
        <v>1143</v>
      </c>
      <c r="BK20" s="34"/>
      <c r="BL20" s="34" t="s">
        <v>1190</v>
      </c>
      <c r="BM20" s="34" t="s">
        <v>1189</v>
      </c>
      <c r="BN20" s="34"/>
      <c r="BO20" s="34" t="s">
        <v>1188</v>
      </c>
      <c r="BP20" s="34"/>
      <c r="BQ20" s="34"/>
      <c r="BR20" s="27"/>
    </row>
    <row r="21" spans="1:70" s="25" customFormat="1" x14ac:dyDescent="0.2">
      <c r="A21" s="33">
        <v>42971</v>
      </c>
      <c r="B21" s="34" t="s">
        <v>439</v>
      </c>
      <c r="C21" s="34" t="s">
        <v>1062</v>
      </c>
      <c r="D21" s="34" t="s">
        <v>435</v>
      </c>
      <c r="E21" s="34" t="s">
        <v>31</v>
      </c>
      <c r="F21" s="35">
        <v>756</v>
      </c>
      <c r="G21" s="34" t="s">
        <v>33</v>
      </c>
      <c r="H21" s="34" t="s">
        <v>1018</v>
      </c>
      <c r="I21" s="34" t="s">
        <v>488</v>
      </c>
      <c r="J21" s="34" t="s">
        <v>32</v>
      </c>
      <c r="K21" s="34"/>
      <c r="L21" s="34"/>
      <c r="M21" s="34"/>
      <c r="N21" s="34" t="s">
        <v>1063</v>
      </c>
      <c r="O21" s="34"/>
      <c r="P21" s="35">
        <v>756</v>
      </c>
      <c r="Q21" s="35"/>
      <c r="R21" s="35"/>
      <c r="S21" s="35">
        <v>756</v>
      </c>
      <c r="T21" s="35">
        <v>0</v>
      </c>
      <c r="U21" s="35">
        <v>0</v>
      </c>
      <c r="V21" s="35">
        <v>0</v>
      </c>
      <c r="W21" s="35">
        <v>0</v>
      </c>
      <c r="X21" s="35">
        <f t="shared" si="0"/>
        <v>0</v>
      </c>
      <c r="Y21" s="35">
        <f t="shared" si="1"/>
        <v>151.19999999999999</v>
      </c>
      <c r="Z21" s="35">
        <v>0</v>
      </c>
      <c r="AA21" s="35">
        <f t="shared" si="2"/>
        <v>756</v>
      </c>
      <c r="AB21" s="37"/>
      <c r="AC21" s="37">
        <v>250000</v>
      </c>
      <c r="AD21" s="37">
        <f t="shared" si="3"/>
        <v>250000</v>
      </c>
      <c r="AE21" s="49" t="s">
        <v>268</v>
      </c>
      <c r="AF21" s="34" t="s">
        <v>233</v>
      </c>
      <c r="AG21" s="34" t="s">
        <v>233</v>
      </c>
      <c r="AH21" s="34" t="s">
        <v>366</v>
      </c>
      <c r="AI21" s="34" t="s">
        <v>241</v>
      </c>
      <c r="AJ21" s="34" t="s">
        <v>242</v>
      </c>
      <c r="AK21" s="37"/>
      <c r="AL21" s="34"/>
      <c r="AM21" s="34"/>
      <c r="AN21" s="34"/>
      <c r="AO21" s="37">
        <v>235000000</v>
      </c>
      <c r="AP21" s="40">
        <v>235000000</v>
      </c>
      <c r="AQ21" s="34"/>
      <c r="AR21" s="34"/>
      <c r="AS21" s="34"/>
      <c r="AT21" s="34"/>
      <c r="AU21" s="34"/>
      <c r="AV21" s="34"/>
      <c r="AW21" s="38"/>
      <c r="AX21" s="34"/>
      <c r="AY21" s="34"/>
      <c r="AZ21" s="37">
        <v>200000</v>
      </c>
      <c r="BA21" s="37"/>
      <c r="BB21" s="34" t="s">
        <v>283</v>
      </c>
      <c r="BC21" s="34"/>
      <c r="BD21" s="34"/>
      <c r="BE21" s="34"/>
      <c r="BF21" s="34" t="s">
        <v>233</v>
      </c>
      <c r="BG21" s="34"/>
      <c r="BH21" s="37">
        <v>907200</v>
      </c>
      <c r="BI21" s="34" t="s">
        <v>1170</v>
      </c>
      <c r="BJ21" s="34" t="s">
        <v>1171</v>
      </c>
      <c r="BK21" s="34"/>
      <c r="BL21" s="34" t="s">
        <v>1175</v>
      </c>
      <c r="BM21" s="34" t="s">
        <v>1172</v>
      </c>
      <c r="BN21" s="34"/>
      <c r="BO21" s="34"/>
      <c r="BP21" s="34"/>
      <c r="BQ21" s="34"/>
      <c r="BR21" s="27"/>
    </row>
    <row r="22" spans="1:70" s="25" customFormat="1" x14ac:dyDescent="0.2">
      <c r="A22" s="33">
        <v>43565</v>
      </c>
      <c r="B22" s="34" t="s">
        <v>177</v>
      </c>
      <c r="C22" s="34" t="s">
        <v>178</v>
      </c>
      <c r="D22" s="34" t="s">
        <v>468</v>
      </c>
      <c r="E22" s="34" t="s">
        <v>179</v>
      </c>
      <c r="F22" s="35">
        <v>355</v>
      </c>
      <c r="G22" s="34" t="s">
        <v>379</v>
      </c>
      <c r="H22" s="34" t="s">
        <v>1045</v>
      </c>
      <c r="I22" s="34" t="s">
        <v>488</v>
      </c>
      <c r="J22" s="34" t="s">
        <v>330</v>
      </c>
      <c r="K22" s="34" t="s">
        <v>331</v>
      </c>
      <c r="L22" s="34" t="s">
        <v>337</v>
      </c>
      <c r="M22" s="34"/>
      <c r="N22" s="34"/>
      <c r="O22" s="34"/>
      <c r="P22" s="35">
        <v>355</v>
      </c>
      <c r="Q22" s="35">
        <v>0</v>
      </c>
      <c r="R22" s="35">
        <v>355</v>
      </c>
      <c r="S22" s="35">
        <f>Q22+R22</f>
        <v>355</v>
      </c>
      <c r="T22" s="35">
        <v>0</v>
      </c>
      <c r="U22" s="35">
        <v>0</v>
      </c>
      <c r="V22" s="35">
        <v>0</v>
      </c>
      <c r="W22" s="35">
        <v>0</v>
      </c>
      <c r="X22" s="35">
        <f t="shared" si="0"/>
        <v>0</v>
      </c>
      <c r="Y22" s="35">
        <f t="shared" si="1"/>
        <v>71</v>
      </c>
      <c r="Z22" s="35">
        <v>0</v>
      </c>
      <c r="AA22" s="35">
        <f t="shared" si="2"/>
        <v>355</v>
      </c>
      <c r="AB22" s="37">
        <v>1115000</v>
      </c>
      <c r="AC22" s="37"/>
      <c r="AD22" s="37">
        <f t="shared" si="3"/>
        <v>1115000</v>
      </c>
      <c r="AE22" s="34"/>
      <c r="AF22" s="34" t="s">
        <v>232</v>
      </c>
      <c r="AG22" s="34" t="s">
        <v>232</v>
      </c>
      <c r="AH22" s="34"/>
      <c r="AI22" s="34"/>
      <c r="AJ22" s="34"/>
      <c r="AK22" s="37"/>
      <c r="AL22" s="34"/>
      <c r="AM22" s="34" t="s">
        <v>369</v>
      </c>
      <c r="AN22" s="34" t="s">
        <v>370</v>
      </c>
      <c r="AO22" s="37">
        <v>88060000</v>
      </c>
      <c r="AP22" s="37">
        <v>76520000</v>
      </c>
      <c r="AQ22" s="41">
        <v>11480000</v>
      </c>
      <c r="AR22" s="41">
        <f>279000/AW22</f>
        <v>265714.28571428568</v>
      </c>
      <c r="AS22" s="41">
        <v>2150000</v>
      </c>
      <c r="AT22" s="41">
        <v>2290000</v>
      </c>
      <c r="AU22" s="42">
        <f>AQ22/AP22</f>
        <v>0.15002613695765812</v>
      </c>
      <c r="AV22" s="42">
        <f>AQ22/AO22</f>
        <v>0.13036565977742448</v>
      </c>
      <c r="AW22" s="38">
        <v>1.05</v>
      </c>
      <c r="AX22" s="37">
        <f>AS22/AW22</f>
        <v>2047619.0476190476</v>
      </c>
      <c r="AY22" s="37">
        <f>AT22/AW22</f>
        <v>2180952.3809523811</v>
      </c>
      <c r="AZ22" s="37"/>
      <c r="BA22" s="37"/>
      <c r="BB22" s="34"/>
      <c r="BC22" s="34"/>
      <c r="BD22" s="34"/>
      <c r="BE22" s="34"/>
      <c r="BF22" s="34" t="s">
        <v>232</v>
      </c>
      <c r="BG22" s="34"/>
      <c r="BH22" s="37"/>
      <c r="BI22" s="34" t="s">
        <v>1144</v>
      </c>
      <c r="BJ22" s="34" t="s">
        <v>1143</v>
      </c>
      <c r="BK22" s="34"/>
      <c r="BL22" s="34" t="s">
        <v>1161</v>
      </c>
      <c r="BM22" s="34"/>
      <c r="BN22" s="34"/>
      <c r="BO22" s="34"/>
      <c r="BP22" s="34"/>
      <c r="BQ22" s="34"/>
      <c r="BR22" s="27"/>
    </row>
    <row r="23" spans="1:70" s="25" customFormat="1" x14ac:dyDescent="0.2">
      <c r="A23" s="33">
        <v>43273</v>
      </c>
      <c r="B23" s="34" t="s">
        <v>860</v>
      </c>
      <c r="C23" s="34" t="s">
        <v>824</v>
      </c>
      <c r="D23" s="34" t="s">
        <v>425</v>
      </c>
      <c r="E23" s="34" t="s">
        <v>861</v>
      </c>
      <c r="F23" s="35">
        <v>178</v>
      </c>
      <c r="G23" s="34" t="s">
        <v>6</v>
      </c>
      <c r="H23" s="34"/>
      <c r="I23" s="34" t="s">
        <v>488</v>
      </c>
      <c r="J23" s="34" t="s">
        <v>143</v>
      </c>
      <c r="K23" s="34"/>
      <c r="L23" s="34" t="s">
        <v>825</v>
      </c>
      <c r="M23" s="34" t="s">
        <v>570</v>
      </c>
      <c r="N23" s="34"/>
      <c r="O23" s="34"/>
      <c r="P23" s="35">
        <v>178</v>
      </c>
      <c r="Q23" s="35">
        <v>178</v>
      </c>
      <c r="R23" s="35">
        <v>0</v>
      </c>
      <c r="S23" s="35">
        <v>178</v>
      </c>
      <c r="T23" s="35">
        <v>0</v>
      </c>
      <c r="U23" s="35">
        <v>0</v>
      </c>
      <c r="V23" s="35">
        <v>0</v>
      </c>
      <c r="W23" s="35">
        <v>0</v>
      </c>
      <c r="X23" s="35">
        <f t="shared" si="0"/>
        <v>0</v>
      </c>
      <c r="Y23" s="35">
        <f t="shared" si="1"/>
        <v>35.6</v>
      </c>
      <c r="Z23" s="35">
        <v>0</v>
      </c>
      <c r="AA23" s="35">
        <f t="shared" si="2"/>
        <v>178</v>
      </c>
      <c r="AB23" s="37"/>
      <c r="AC23" s="37"/>
      <c r="AD23" s="37">
        <f t="shared" si="3"/>
        <v>0</v>
      </c>
      <c r="AE23" s="34"/>
      <c r="AF23" s="34" t="s">
        <v>232</v>
      </c>
      <c r="AG23" s="34" t="s">
        <v>232</v>
      </c>
      <c r="AH23" s="34"/>
      <c r="AI23" s="34"/>
      <c r="AJ23" s="34"/>
      <c r="AK23" s="37">
        <v>7600000</v>
      </c>
      <c r="AL23" s="34" t="s">
        <v>859</v>
      </c>
      <c r="AM23" s="34"/>
      <c r="AN23" s="34"/>
      <c r="AO23" s="37">
        <v>41500000</v>
      </c>
      <c r="AP23" s="37"/>
      <c r="AQ23" s="41"/>
      <c r="AR23" s="41"/>
      <c r="AS23" s="41"/>
      <c r="AT23" s="41"/>
      <c r="AU23" s="42"/>
      <c r="AV23" s="42"/>
      <c r="AW23" s="38"/>
      <c r="AX23" s="37"/>
      <c r="AY23" s="37"/>
      <c r="AZ23" s="37">
        <v>170000</v>
      </c>
      <c r="BA23" s="37"/>
      <c r="BB23" s="34" t="s">
        <v>942</v>
      </c>
      <c r="BC23" s="34"/>
      <c r="BD23" s="34"/>
      <c r="BE23" s="34"/>
      <c r="BF23" s="34" t="s">
        <v>232</v>
      </c>
      <c r="BG23" s="34"/>
      <c r="BH23" s="37"/>
      <c r="BI23" s="34" t="s">
        <v>1304</v>
      </c>
      <c r="BJ23" s="34" t="s">
        <v>1305</v>
      </c>
      <c r="BK23" s="34"/>
      <c r="BL23" s="34" t="s">
        <v>1308</v>
      </c>
      <c r="BM23" s="34" t="s">
        <v>1309</v>
      </c>
      <c r="BN23" s="34"/>
      <c r="BO23" s="34"/>
      <c r="BP23" s="34"/>
      <c r="BQ23" s="34"/>
      <c r="BR23" s="27"/>
    </row>
    <row r="24" spans="1:70" s="25" customFormat="1" x14ac:dyDescent="0.2">
      <c r="A24" s="33">
        <v>42985</v>
      </c>
      <c r="B24" s="43" t="s">
        <v>595</v>
      </c>
      <c r="C24" s="34" t="s">
        <v>899</v>
      </c>
      <c r="D24" s="34" t="s">
        <v>13</v>
      </c>
      <c r="E24" s="34" t="s">
        <v>664</v>
      </c>
      <c r="F24" s="35">
        <v>31</v>
      </c>
      <c r="G24" s="34" t="s">
        <v>6</v>
      </c>
      <c r="H24" s="34"/>
      <c r="I24" s="34" t="s">
        <v>389</v>
      </c>
      <c r="J24" s="34" t="s">
        <v>900</v>
      </c>
      <c r="K24" s="34"/>
      <c r="L24" s="34" t="s">
        <v>593</v>
      </c>
      <c r="M24" s="34" t="s">
        <v>900</v>
      </c>
      <c r="N24" s="34"/>
      <c r="O24" s="34" t="s">
        <v>594</v>
      </c>
      <c r="P24" s="35">
        <v>31</v>
      </c>
      <c r="Q24" s="35"/>
      <c r="R24" s="35"/>
      <c r="S24" s="35">
        <v>31</v>
      </c>
      <c r="T24" s="35">
        <v>0</v>
      </c>
      <c r="U24" s="35">
        <v>0</v>
      </c>
      <c r="V24" s="35">
        <v>0</v>
      </c>
      <c r="W24" s="35">
        <v>0</v>
      </c>
      <c r="X24" s="35">
        <f t="shared" si="0"/>
        <v>0</v>
      </c>
      <c r="Y24" s="35">
        <f t="shared" si="1"/>
        <v>6.2</v>
      </c>
      <c r="Z24" s="35">
        <v>0</v>
      </c>
      <c r="AA24" s="35">
        <f t="shared" si="2"/>
        <v>31</v>
      </c>
      <c r="AB24" s="37">
        <v>100000</v>
      </c>
      <c r="AC24" s="37"/>
      <c r="AD24" s="37">
        <f t="shared" si="3"/>
        <v>100000</v>
      </c>
      <c r="AE24" s="34"/>
      <c r="AF24" s="34" t="s">
        <v>232</v>
      </c>
      <c r="AG24" s="34" t="s">
        <v>232</v>
      </c>
      <c r="AH24" s="34"/>
      <c r="AI24" s="34"/>
      <c r="AJ24" s="34"/>
      <c r="AK24" s="37"/>
      <c r="AL24" s="34"/>
      <c r="AM24" s="34"/>
      <c r="AN24" s="34"/>
      <c r="AO24" s="37"/>
      <c r="AP24" s="37"/>
      <c r="AQ24" s="41"/>
      <c r="AR24" s="41"/>
      <c r="AS24" s="41"/>
      <c r="AT24" s="41"/>
      <c r="AU24" s="42"/>
      <c r="AV24" s="42"/>
      <c r="AW24" s="38"/>
      <c r="AX24" s="37"/>
      <c r="AY24" s="37"/>
      <c r="AZ24" s="37">
        <v>275000</v>
      </c>
      <c r="BA24" s="37">
        <v>350000</v>
      </c>
      <c r="BB24" s="34" t="s">
        <v>943</v>
      </c>
      <c r="BC24" s="34">
        <v>775</v>
      </c>
      <c r="BD24" s="34"/>
      <c r="BE24" s="34"/>
      <c r="BF24" s="34" t="s">
        <v>232</v>
      </c>
      <c r="BG24" s="34"/>
      <c r="BH24" s="37"/>
      <c r="BI24" s="34" t="s">
        <v>1377</v>
      </c>
      <c r="BJ24" s="34" t="s">
        <v>1376</v>
      </c>
      <c r="BK24" s="34"/>
      <c r="BL24" s="34" t="s">
        <v>1376</v>
      </c>
      <c r="BM24" s="34" t="s">
        <v>1380</v>
      </c>
      <c r="BN24" s="34"/>
      <c r="BO24" s="34" t="s">
        <v>1381</v>
      </c>
      <c r="BP24" s="34"/>
      <c r="BQ24" s="34"/>
      <c r="BR24" s="27"/>
    </row>
    <row r="25" spans="1:70" s="25" customFormat="1" x14ac:dyDescent="0.2">
      <c r="A25" s="33">
        <v>41956</v>
      </c>
      <c r="B25" s="34" t="s">
        <v>441</v>
      </c>
      <c r="C25" s="34" t="s">
        <v>34</v>
      </c>
      <c r="D25" s="34" t="s">
        <v>15</v>
      </c>
      <c r="E25" s="34" t="s">
        <v>35</v>
      </c>
      <c r="F25" s="35">
        <v>172</v>
      </c>
      <c r="G25" s="34" t="s">
        <v>6</v>
      </c>
      <c r="H25" s="34" t="s">
        <v>442</v>
      </c>
      <c r="I25" s="34" t="s">
        <v>488</v>
      </c>
      <c r="J25" s="36" t="s">
        <v>132</v>
      </c>
      <c r="K25" s="34" t="s">
        <v>304</v>
      </c>
      <c r="L25" s="34" t="s">
        <v>132</v>
      </c>
      <c r="M25" s="34"/>
      <c r="N25" s="34" t="s">
        <v>36</v>
      </c>
      <c r="O25" s="34"/>
      <c r="P25" s="35">
        <v>172</v>
      </c>
      <c r="Q25" s="35"/>
      <c r="R25" s="35"/>
      <c r="S25" s="35">
        <v>172</v>
      </c>
      <c r="T25" s="35">
        <v>0</v>
      </c>
      <c r="U25" s="35">
        <v>0</v>
      </c>
      <c r="V25" s="35">
        <v>0</v>
      </c>
      <c r="W25" s="35">
        <v>0</v>
      </c>
      <c r="X25" s="35">
        <f t="shared" si="0"/>
        <v>0</v>
      </c>
      <c r="Y25" s="35">
        <f t="shared" si="1"/>
        <v>34.4</v>
      </c>
      <c r="Z25" s="35">
        <v>0</v>
      </c>
      <c r="AA25" s="35">
        <f t="shared" si="2"/>
        <v>172</v>
      </c>
      <c r="AB25" s="37">
        <v>0</v>
      </c>
      <c r="AC25" s="37"/>
      <c r="AD25" s="37">
        <f t="shared" si="3"/>
        <v>0</v>
      </c>
      <c r="AE25" s="34"/>
      <c r="AF25" s="34" t="s">
        <v>232</v>
      </c>
      <c r="AG25" s="34" t="s">
        <v>232</v>
      </c>
      <c r="AH25" s="34"/>
      <c r="AI25" s="34"/>
      <c r="AJ25" s="34"/>
      <c r="AK25" s="37"/>
      <c r="AL25" s="34"/>
      <c r="AM25" s="34"/>
      <c r="AN25" s="34"/>
      <c r="AO25" s="37">
        <v>40000000</v>
      </c>
      <c r="AP25" s="40">
        <v>40000000</v>
      </c>
      <c r="AQ25" s="41"/>
      <c r="AR25" s="41"/>
      <c r="AS25" s="41"/>
      <c r="AT25" s="41"/>
      <c r="AU25" s="42"/>
      <c r="AV25" s="42"/>
      <c r="AW25" s="38"/>
      <c r="AX25" s="37"/>
      <c r="AY25" s="37"/>
      <c r="AZ25" s="37">
        <v>220000</v>
      </c>
      <c r="BA25" s="37"/>
      <c r="BB25" s="34" t="s">
        <v>284</v>
      </c>
      <c r="BC25" s="34"/>
      <c r="BD25" s="34"/>
      <c r="BE25" s="34"/>
      <c r="BF25" s="34" t="s">
        <v>233</v>
      </c>
      <c r="BG25" s="34"/>
      <c r="BH25" s="37">
        <v>207600</v>
      </c>
      <c r="BI25" s="34" t="s">
        <v>1144</v>
      </c>
      <c r="BJ25" s="34" t="s">
        <v>1143</v>
      </c>
      <c r="BK25" s="34"/>
      <c r="BL25" s="34" t="s">
        <v>1293</v>
      </c>
      <c r="BM25" s="34" t="s">
        <v>1292</v>
      </c>
      <c r="BN25" s="34"/>
      <c r="BO25" s="34"/>
      <c r="BP25" s="34"/>
      <c r="BQ25" s="34"/>
      <c r="BR25" s="27"/>
    </row>
    <row r="26" spans="1:70" s="25" customFormat="1" x14ac:dyDescent="0.2">
      <c r="A26" s="33">
        <v>43131</v>
      </c>
      <c r="B26" s="50" t="s">
        <v>868</v>
      </c>
      <c r="C26" s="34" t="s">
        <v>870</v>
      </c>
      <c r="D26" s="34" t="s">
        <v>15</v>
      </c>
      <c r="E26" s="34" t="s">
        <v>867</v>
      </c>
      <c r="F26" s="35">
        <v>90</v>
      </c>
      <c r="G26" s="34" t="s">
        <v>6</v>
      </c>
      <c r="H26" s="34" t="s">
        <v>381</v>
      </c>
      <c r="I26" s="34" t="s">
        <v>488</v>
      </c>
      <c r="J26" s="36" t="s">
        <v>818</v>
      </c>
      <c r="K26" s="34"/>
      <c r="L26" s="34" t="s">
        <v>819</v>
      </c>
      <c r="M26" s="34"/>
      <c r="N26" s="34"/>
      <c r="O26" s="34" t="s">
        <v>869</v>
      </c>
      <c r="P26" s="35">
        <v>90</v>
      </c>
      <c r="Q26" s="35"/>
      <c r="R26" s="35"/>
      <c r="S26" s="35">
        <v>90</v>
      </c>
      <c r="T26" s="35">
        <v>0</v>
      </c>
      <c r="U26" s="35">
        <v>0</v>
      </c>
      <c r="V26" s="35">
        <v>0</v>
      </c>
      <c r="W26" s="35">
        <v>0</v>
      </c>
      <c r="X26" s="35">
        <f t="shared" si="0"/>
        <v>0</v>
      </c>
      <c r="Y26" s="35">
        <f t="shared" si="1"/>
        <v>18</v>
      </c>
      <c r="Z26" s="35">
        <v>0</v>
      </c>
      <c r="AA26" s="35">
        <f t="shared" si="2"/>
        <v>90</v>
      </c>
      <c r="AB26" s="37"/>
      <c r="AC26" s="37"/>
      <c r="AD26" s="37">
        <f t="shared" si="3"/>
        <v>0</v>
      </c>
      <c r="AE26" s="34"/>
      <c r="AF26" s="34" t="s">
        <v>232</v>
      </c>
      <c r="AG26" s="34" t="s">
        <v>232</v>
      </c>
      <c r="AH26" s="34"/>
      <c r="AI26" s="34"/>
      <c r="AJ26" s="34"/>
      <c r="AK26" s="37"/>
      <c r="AL26" s="34"/>
      <c r="AM26" s="34"/>
      <c r="AN26" s="34"/>
      <c r="AO26" s="37"/>
      <c r="AP26" s="40"/>
      <c r="AQ26" s="41"/>
      <c r="AR26" s="41"/>
      <c r="AS26" s="41"/>
      <c r="AT26" s="41"/>
      <c r="AU26" s="42"/>
      <c r="AV26" s="42"/>
      <c r="AW26" s="38"/>
      <c r="AX26" s="37"/>
      <c r="AY26" s="37"/>
      <c r="AZ26" s="37"/>
      <c r="BA26" s="37"/>
      <c r="BB26" s="34"/>
      <c r="BC26" s="34"/>
      <c r="BD26" s="34"/>
      <c r="BE26" s="34"/>
      <c r="BF26" s="34" t="s">
        <v>232</v>
      </c>
      <c r="BG26" s="34"/>
      <c r="BH26" s="37"/>
      <c r="BI26" s="34" t="s">
        <v>1374</v>
      </c>
      <c r="BJ26" s="34" t="s">
        <v>1375</v>
      </c>
      <c r="BK26" s="34"/>
      <c r="BL26" s="34" t="s">
        <v>1382</v>
      </c>
      <c r="BM26" s="34" t="s">
        <v>1383</v>
      </c>
      <c r="BN26" s="34"/>
      <c r="BO26" s="34"/>
      <c r="BP26" s="34"/>
      <c r="BQ26" s="34"/>
      <c r="BR26" s="27"/>
    </row>
    <row r="27" spans="1:70" s="25" customFormat="1" x14ac:dyDescent="0.2">
      <c r="A27" s="33">
        <v>43525</v>
      </c>
      <c r="B27" s="34" t="s">
        <v>174</v>
      </c>
      <c r="C27" s="34" t="s">
        <v>175</v>
      </c>
      <c r="D27" s="34" t="s">
        <v>578</v>
      </c>
      <c r="E27" s="34" t="s">
        <v>176</v>
      </c>
      <c r="F27" s="35">
        <v>75</v>
      </c>
      <c r="G27" s="34" t="s">
        <v>379</v>
      </c>
      <c r="H27" s="34"/>
      <c r="I27" s="34" t="s">
        <v>488</v>
      </c>
      <c r="J27" s="34" t="s">
        <v>329</v>
      </c>
      <c r="K27" s="34"/>
      <c r="L27" s="34" t="s">
        <v>927</v>
      </c>
      <c r="M27" s="34"/>
      <c r="N27" s="34"/>
      <c r="O27" s="34"/>
      <c r="P27" s="35">
        <v>75</v>
      </c>
      <c r="Q27" s="35">
        <v>0</v>
      </c>
      <c r="R27" s="35">
        <v>75</v>
      </c>
      <c r="S27" s="35">
        <f>Q27+R27</f>
        <v>75</v>
      </c>
      <c r="T27" s="35">
        <v>0</v>
      </c>
      <c r="U27" s="35">
        <v>0</v>
      </c>
      <c r="V27" s="35">
        <v>0</v>
      </c>
      <c r="W27" s="35">
        <v>0</v>
      </c>
      <c r="X27" s="35">
        <f t="shared" si="0"/>
        <v>0</v>
      </c>
      <c r="Y27" s="35">
        <f t="shared" si="1"/>
        <v>15</v>
      </c>
      <c r="Z27" s="35">
        <v>0</v>
      </c>
      <c r="AA27" s="35">
        <f t="shared" si="2"/>
        <v>75</v>
      </c>
      <c r="AB27" s="37">
        <v>0</v>
      </c>
      <c r="AC27" s="37"/>
      <c r="AD27" s="37">
        <f t="shared" si="3"/>
        <v>0</v>
      </c>
      <c r="AE27" s="34" t="s">
        <v>353</v>
      </c>
      <c r="AF27" s="34" t="s">
        <v>232</v>
      </c>
      <c r="AG27" s="34" t="s">
        <v>232</v>
      </c>
      <c r="AH27" s="34"/>
      <c r="AI27" s="34"/>
      <c r="AJ27" s="34"/>
      <c r="AK27" s="37"/>
      <c r="AL27" s="34"/>
      <c r="AM27" s="34"/>
      <c r="AN27" s="34"/>
      <c r="AO27" s="37"/>
      <c r="AP27" s="37">
        <v>20400000</v>
      </c>
      <c r="AQ27" s="41"/>
      <c r="AR27" s="41"/>
      <c r="AS27" s="41"/>
      <c r="AT27" s="41"/>
      <c r="AU27" s="42"/>
      <c r="AV27" s="42"/>
      <c r="AW27" s="38"/>
      <c r="AX27" s="37"/>
      <c r="AY27" s="37"/>
      <c r="AZ27" s="37"/>
      <c r="BA27" s="37"/>
      <c r="BB27" s="34"/>
      <c r="BC27" s="34"/>
      <c r="BD27" s="34"/>
      <c r="BE27" s="34"/>
      <c r="BF27" s="34" t="s">
        <v>232</v>
      </c>
      <c r="BG27" s="34"/>
      <c r="BH27" s="37"/>
      <c r="BI27" s="34" t="s">
        <v>1378</v>
      </c>
      <c r="BJ27" s="34" t="s">
        <v>1379</v>
      </c>
      <c r="BK27" s="34"/>
      <c r="BL27" s="34" t="s">
        <v>1384</v>
      </c>
      <c r="BM27" s="34" t="s">
        <v>1385</v>
      </c>
      <c r="BN27" s="34"/>
      <c r="BO27" s="34"/>
      <c r="BP27" s="34"/>
      <c r="BQ27" s="34"/>
      <c r="BR27" s="27"/>
    </row>
    <row r="28" spans="1:70" s="25" customFormat="1" x14ac:dyDescent="0.2">
      <c r="A28" s="33">
        <v>42747</v>
      </c>
      <c r="B28" s="43" t="s">
        <v>614</v>
      </c>
      <c r="C28" s="34" t="s">
        <v>907</v>
      </c>
      <c r="D28" s="34" t="s">
        <v>13</v>
      </c>
      <c r="E28" s="34" t="s">
        <v>40</v>
      </c>
      <c r="F28" s="35">
        <v>145</v>
      </c>
      <c r="G28" s="34" t="s">
        <v>379</v>
      </c>
      <c r="H28" s="34" t="s">
        <v>41</v>
      </c>
      <c r="I28" s="34" t="s">
        <v>488</v>
      </c>
      <c r="J28" s="36" t="s">
        <v>918</v>
      </c>
      <c r="K28" s="34" t="s">
        <v>133</v>
      </c>
      <c r="L28" s="34" t="s">
        <v>305</v>
      </c>
      <c r="M28" s="34"/>
      <c r="N28" s="34" t="s">
        <v>319</v>
      </c>
      <c r="O28" s="34"/>
      <c r="P28" s="35">
        <v>145</v>
      </c>
      <c r="Q28" s="35"/>
      <c r="R28" s="35"/>
      <c r="S28" s="35">
        <v>145</v>
      </c>
      <c r="T28" s="35">
        <v>0</v>
      </c>
      <c r="U28" s="35">
        <v>0</v>
      </c>
      <c r="V28" s="35">
        <v>0</v>
      </c>
      <c r="W28" s="35">
        <v>0</v>
      </c>
      <c r="X28" s="35">
        <f t="shared" si="0"/>
        <v>0</v>
      </c>
      <c r="Y28" s="35">
        <f t="shared" si="1"/>
        <v>29</v>
      </c>
      <c r="Z28" s="35">
        <v>0</v>
      </c>
      <c r="AA28" s="35">
        <f t="shared" si="2"/>
        <v>145</v>
      </c>
      <c r="AB28" s="37">
        <v>0</v>
      </c>
      <c r="AC28" s="37"/>
      <c r="AD28" s="37">
        <f t="shared" si="3"/>
        <v>0</v>
      </c>
      <c r="AE28" s="34"/>
      <c r="AF28" s="34" t="s">
        <v>233</v>
      </c>
      <c r="AG28" s="34" t="s">
        <v>233</v>
      </c>
      <c r="AH28" s="34" t="s">
        <v>243</v>
      </c>
      <c r="AI28" s="34" t="s">
        <v>244</v>
      </c>
      <c r="AJ28" s="34" t="s">
        <v>236</v>
      </c>
      <c r="AK28" s="37"/>
      <c r="AL28" s="34"/>
      <c r="AM28" s="34"/>
      <c r="AN28" s="34"/>
      <c r="AO28" s="37">
        <v>30000000</v>
      </c>
      <c r="AP28" s="40">
        <v>30000000</v>
      </c>
      <c r="AQ28" s="41"/>
      <c r="AR28" s="41"/>
      <c r="AS28" s="41"/>
      <c r="AT28" s="41"/>
      <c r="AU28" s="42"/>
      <c r="AV28" s="42"/>
      <c r="AW28" s="38"/>
      <c r="AX28" s="37"/>
      <c r="AY28" s="37"/>
      <c r="AZ28" s="37" t="s">
        <v>280</v>
      </c>
      <c r="BA28" s="37"/>
      <c r="BB28" s="34"/>
      <c r="BC28" s="34"/>
      <c r="BD28" s="34"/>
      <c r="BE28" s="34"/>
      <c r="BF28" s="34" t="s">
        <v>232</v>
      </c>
      <c r="BG28" s="34"/>
      <c r="BH28" s="37">
        <v>174000</v>
      </c>
      <c r="BI28" s="34" t="s">
        <v>1219</v>
      </c>
      <c r="BJ28" s="34" t="s">
        <v>1143</v>
      </c>
      <c r="BK28" s="34"/>
      <c r="BL28" s="34" t="s">
        <v>1265</v>
      </c>
      <c r="BM28" s="34" t="s">
        <v>1386</v>
      </c>
      <c r="BN28" s="34"/>
      <c r="BO28" s="34"/>
      <c r="BP28" s="34"/>
      <c r="BQ28" s="34"/>
      <c r="BR28" s="27"/>
    </row>
    <row r="29" spans="1:70" s="25" customFormat="1" x14ac:dyDescent="0.2">
      <c r="A29" s="33">
        <v>41988</v>
      </c>
      <c r="B29" s="43" t="s">
        <v>705</v>
      </c>
      <c r="C29" s="34" t="s">
        <v>42</v>
      </c>
      <c r="D29" s="34" t="s">
        <v>11</v>
      </c>
      <c r="E29" s="34" t="s">
        <v>43</v>
      </c>
      <c r="F29" s="35">
        <v>113</v>
      </c>
      <c r="G29" s="34" t="s">
        <v>6</v>
      </c>
      <c r="H29" s="34" t="s">
        <v>897</v>
      </c>
      <c r="I29" s="34" t="s">
        <v>389</v>
      </c>
      <c r="J29" s="34" t="s">
        <v>12</v>
      </c>
      <c r="K29" s="34"/>
      <c r="L29" s="34" t="s">
        <v>704</v>
      </c>
      <c r="M29" s="34"/>
      <c r="N29" s="34"/>
      <c r="O29" s="34"/>
      <c r="P29" s="35">
        <v>113</v>
      </c>
      <c r="Q29" s="35"/>
      <c r="R29" s="35"/>
      <c r="S29" s="35">
        <v>113</v>
      </c>
      <c r="T29" s="35">
        <v>0</v>
      </c>
      <c r="U29" s="35">
        <v>0</v>
      </c>
      <c r="V29" s="35">
        <v>0</v>
      </c>
      <c r="W29" s="35">
        <v>0</v>
      </c>
      <c r="X29" s="35">
        <f t="shared" si="0"/>
        <v>0</v>
      </c>
      <c r="Y29" s="35">
        <f t="shared" si="1"/>
        <v>22.599999999999998</v>
      </c>
      <c r="Z29" s="35">
        <v>0</v>
      </c>
      <c r="AA29" s="35">
        <f t="shared" si="2"/>
        <v>113</v>
      </c>
      <c r="AB29" s="37">
        <v>0</v>
      </c>
      <c r="AC29" s="37"/>
      <c r="AD29" s="37">
        <f t="shared" si="3"/>
        <v>0</v>
      </c>
      <c r="AE29" s="34"/>
      <c r="AF29" s="34" t="s">
        <v>232</v>
      </c>
      <c r="AG29" s="34" t="s">
        <v>232</v>
      </c>
      <c r="AH29" s="34"/>
      <c r="AI29" s="34"/>
      <c r="AJ29" s="34"/>
      <c r="AK29" s="37"/>
      <c r="AL29" s="34"/>
      <c r="AM29" s="34"/>
      <c r="AN29" s="34"/>
      <c r="AO29" s="37">
        <v>15000000</v>
      </c>
      <c r="AP29" s="40"/>
      <c r="AQ29" s="41"/>
      <c r="AR29" s="41"/>
      <c r="AS29" s="41"/>
      <c r="AT29" s="41"/>
      <c r="AU29" s="42"/>
      <c r="AV29" s="42"/>
      <c r="AW29" s="38"/>
      <c r="AX29" s="37"/>
      <c r="AY29" s="37"/>
      <c r="AZ29" s="37" t="s">
        <v>280</v>
      </c>
      <c r="BA29" s="37"/>
      <c r="BB29" s="34"/>
      <c r="BC29" s="34"/>
      <c r="BD29" s="34"/>
      <c r="BE29" s="34"/>
      <c r="BF29" s="34" t="s">
        <v>233</v>
      </c>
      <c r="BG29" s="34" t="s">
        <v>898</v>
      </c>
      <c r="BH29" s="37">
        <v>135600</v>
      </c>
      <c r="BI29" s="34" t="s">
        <v>1387</v>
      </c>
      <c r="BJ29" s="34" t="s">
        <v>1388</v>
      </c>
      <c r="BK29" s="34"/>
      <c r="BL29" s="34" t="s">
        <v>1389</v>
      </c>
      <c r="BM29" s="34" t="s">
        <v>1389</v>
      </c>
      <c r="BN29" s="34"/>
      <c r="BO29" s="34"/>
      <c r="BP29" s="34"/>
      <c r="BQ29" s="34"/>
      <c r="BR29" s="27"/>
    </row>
    <row r="30" spans="1:70" s="25" customFormat="1" x14ac:dyDescent="0.2">
      <c r="A30" s="33">
        <v>44133</v>
      </c>
      <c r="B30" s="43" t="s">
        <v>573</v>
      </c>
      <c r="C30" s="34" t="s">
        <v>571</v>
      </c>
      <c r="D30" s="34" t="s">
        <v>425</v>
      </c>
      <c r="E30" s="34" t="s">
        <v>572</v>
      </c>
      <c r="F30" s="35">
        <v>12</v>
      </c>
      <c r="G30" s="34" t="s">
        <v>549</v>
      </c>
      <c r="H30" s="34"/>
      <c r="I30" s="34" t="s">
        <v>390</v>
      </c>
      <c r="J30" s="34" t="s">
        <v>570</v>
      </c>
      <c r="K30" s="34"/>
      <c r="L30" s="34" t="s">
        <v>570</v>
      </c>
      <c r="M30" s="34"/>
      <c r="N30" s="34"/>
      <c r="O30" s="34"/>
      <c r="P30" s="35">
        <v>12</v>
      </c>
      <c r="Q30" s="35">
        <v>0</v>
      </c>
      <c r="R30" s="35">
        <v>0</v>
      </c>
      <c r="S30" s="35">
        <v>0</v>
      </c>
      <c r="T30" s="35">
        <v>12</v>
      </c>
      <c r="U30" s="35">
        <v>0</v>
      </c>
      <c r="V30" s="35">
        <v>0</v>
      </c>
      <c r="W30" s="35">
        <v>0</v>
      </c>
      <c r="X30" s="35">
        <f t="shared" si="0"/>
        <v>12</v>
      </c>
      <c r="Y30" s="35">
        <f t="shared" si="1"/>
        <v>2.4</v>
      </c>
      <c r="Z30" s="35">
        <v>0</v>
      </c>
      <c r="AA30" s="35">
        <f t="shared" si="2"/>
        <v>12</v>
      </c>
      <c r="AB30" s="37"/>
      <c r="AC30" s="37"/>
      <c r="AD30" s="37">
        <f t="shared" si="3"/>
        <v>0</v>
      </c>
      <c r="AE30" s="34"/>
      <c r="AF30" s="34" t="s">
        <v>232</v>
      </c>
      <c r="AG30" s="34" t="s">
        <v>232</v>
      </c>
      <c r="AH30" s="34"/>
      <c r="AI30" s="34"/>
      <c r="AJ30" s="34"/>
      <c r="AK30" s="37"/>
      <c r="AL30" s="34"/>
      <c r="AM30" s="34"/>
      <c r="AN30" s="34"/>
      <c r="AO30" s="37"/>
      <c r="AP30" s="40"/>
      <c r="AQ30" s="41"/>
      <c r="AR30" s="41"/>
      <c r="AS30" s="41"/>
      <c r="AT30" s="41"/>
      <c r="AU30" s="42"/>
      <c r="AV30" s="34"/>
      <c r="AW30" s="34"/>
      <c r="AX30" s="37"/>
      <c r="AY30" s="37"/>
      <c r="AZ30" s="37"/>
      <c r="BA30" s="37"/>
      <c r="BB30" s="34"/>
      <c r="BC30" s="34"/>
      <c r="BD30" s="34"/>
      <c r="BE30" s="34"/>
      <c r="BF30" s="34" t="s">
        <v>232</v>
      </c>
      <c r="BG30" s="34"/>
      <c r="BH30" s="37"/>
      <c r="BI30" s="34" t="s">
        <v>1390</v>
      </c>
      <c r="BJ30" s="34" t="s">
        <v>1393</v>
      </c>
      <c r="BK30" s="34"/>
      <c r="BL30" s="34" t="s">
        <v>1393</v>
      </c>
      <c r="BM30" s="34" t="s">
        <v>1396</v>
      </c>
      <c r="BN30" s="34"/>
      <c r="BO30" s="34" t="s">
        <v>1395</v>
      </c>
      <c r="BP30" s="34"/>
      <c r="BQ30" s="34"/>
      <c r="BR30" s="27"/>
    </row>
    <row r="31" spans="1:70" s="25" customFormat="1" x14ac:dyDescent="0.2">
      <c r="A31" s="51">
        <v>42285</v>
      </c>
      <c r="B31" s="50" t="s">
        <v>711</v>
      </c>
      <c r="C31" s="50" t="s">
        <v>708</v>
      </c>
      <c r="D31" s="50" t="s">
        <v>425</v>
      </c>
      <c r="E31" s="50" t="s">
        <v>709</v>
      </c>
      <c r="F31" s="35">
        <v>53</v>
      </c>
      <c r="G31" s="50" t="s">
        <v>6</v>
      </c>
      <c r="H31" s="50" t="s">
        <v>381</v>
      </c>
      <c r="I31" s="34" t="s">
        <v>389</v>
      </c>
      <c r="J31" s="34" t="s">
        <v>21</v>
      </c>
      <c r="K31" s="34"/>
      <c r="L31" s="34" t="s">
        <v>707</v>
      </c>
      <c r="M31" s="34"/>
      <c r="N31" s="34" t="s">
        <v>710</v>
      </c>
      <c r="O31" s="34"/>
      <c r="P31" s="35">
        <v>53</v>
      </c>
      <c r="Q31" s="35">
        <v>0</v>
      </c>
      <c r="R31" s="35">
        <v>53</v>
      </c>
      <c r="S31" s="35">
        <v>53</v>
      </c>
      <c r="T31" s="35">
        <v>0</v>
      </c>
      <c r="U31" s="35">
        <v>0</v>
      </c>
      <c r="V31" s="35">
        <v>0</v>
      </c>
      <c r="W31" s="35">
        <v>0</v>
      </c>
      <c r="X31" s="35">
        <f t="shared" si="0"/>
        <v>0</v>
      </c>
      <c r="Y31" s="35">
        <f t="shared" si="1"/>
        <v>10.600000000000001</v>
      </c>
      <c r="Z31" s="35">
        <v>0</v>
      </c>
      <c r="AA31" s="35">
        <f t="shared" si="2"/>
        <v>53</v>
      </c>
      <c r="AB31" s="37">
        <v>0</v>
      </c>
      <c r="AC31" s="37">
        <v>0</v>
      </c>
      <c r="AD31" s="37">
        <f t="shared" si="3"/>
        <v>0</v>
      </c>
      <c r="AE31" s="34"/>
      <c r="AF31" s="34" t="s">
        <v>232</v>
      </c>
      <c r="AG31" s="34" t="s">
        <v>232</v>
      </c>
      <c r="AH31" s="34"/>
      <c r="AI31" s="34"/>
      <c r="AJ31" s="34"/>
      <c r="AK31" s="37"/>
      <c r="AL31" s="34"/>
      <c r="AM31" s="34"/>
      <c r="AN31" s="34"/>
      <c r="AO31" s="37">
        <v>7500000</v>
      </c>
      <c r="AP31" s="40"/>
      <c r="AQ31" s="41"/>
      <c r="AR31" s="41"/>
      <c r="AS31" s="41"/>
      <c r="AT31" s="41"/>
      <c r="AU31" s="42"/>
      <c r="AV31" s="42"/>
      <c r="AW31" s="38"/>
      <c r="AX31" s="37"/>
      <c r="AY31" s="37"/>
      <c r="AZ31" s="37"/>
      <c r="BA31" s="37"/>
      <c r="BB31" s="34"/>
      <c r="BC31" s="34"/>
      <c r="BD31" s="34"/>
      <c r="BE31" s="34"/>
      <c r="BF31" s="34" t="s">
        <v>232</v>
      </c>
      <c r="BG31" s="34"/>
      <c r="BH31" s="37"/>
      <c r="BI31" s="34" t="s">
        <v>1300</v>
      </c>
      <c r="BJ31" s="34" t="s">
        <v>1203</v>
      </c>
      <c r="BK31" s="34"/>
      <c r="BL31" s="34" t="s">
        <v>1397</v>
      </c>
      <c r="BM31" s="34" t="s">
        <v>1257</v>
      </c>
      <c r="BN31" s="34"/>
      <c r="BO31" s="34"/>
      <c r="BP31" s="34"/>
      <c r="BQ31" s="34"/>
      <c r="BR31" s="27"/>
    </row>
    <row r="32" spans="1:70" s="25" customFormat="1" x14ac:dyDescent="0.2">
      <c r="A32" s="51">
        <v>42285</v>
      </c>
      <c r="B32" s="50" t="s">
        <v>706</v>
      </c>
      <c r="C32" s="50" t="s">
        <v>44</v>
      </c>
      <c r="D32" s="50" t="s">
        <v>425</v>
      </c>
      <c r="E32" s="50" t="s">
        <v>46</v>
      </c>
      <c r="F32" s="35">
        <v>207</v>
      </c>
      <c r="G32" s="50" t="s">
        <v>6</v>
      </c>
      <c r="H32" s="34" t="s">
        <v>381</v>
      </c>
      <c r="I32" s="34" t="s">
        <v>389</v>
      </c>
      <c r="J32" s="34" t="s">
        <v>21</v>
      </c>
      <c r="K32" s="34"/>
      <c r="L32" s="34" t="s">
        <v>707</v>
      </c>
      <c r="M32" s="34"/>
      <c r="N32" s="34"/>
      <c r="O32" s="34"/>
      <c r="P32" s="35">
        <v>207</v>
      </c>
      <c r="Q32" s="35">
        <v>0</v>
      </c>
      <c r="R32" s="35">
        <v>207</v>
      </c>
      <c r="S32" s="35">
        <v>207</v>
      </c>
      <c r="T32" s="35">
        <v>0</v>
      </c>
      <c r="U32" s="35">
        <v>0</v>
      </c>
      <c r="V32" s="35">
        <v>0</v>
      </c>
      <c r="W32" s="35">
        <v>0</v>
      </c>
      <c r="X32" s="35">
        <f t="shared" si="0"/>
        <v>0</v>
      </c>
      <c r="Y32" s="35">
        <f t="shared" si="1"/>
        <v>41.4</v>
      </c>
      <c r="Z32" s="35">
        <v>0</v>
      </c>
      <c r="AA32" s="35">
        <f t="shared" si="2"/>
        <v>207</v>
      </c>
      <c r="AB32" s="37">
        <v>0</v>
      </c>
      <c r="AC32" s="37"/>
      <c r="AD32" s="37">
        <f t="shared" si="3"/>
        <v>0</v>
      </c>
      <c r="AE32" s="34"/>
      <c r="AF32" s="34" t="s">
        <v>232</v>
      </c>
      <c r="AG32" s="34" t="s">
        <v>232</v>
      </c>
      <c r="AH32" s="34"/>
      <c r="AI32" s="34"/>
      <c r="AJ32" s="34"/>
      <c r="AK32" s="37"/>
      <c r="AL32" s="34"/>
      <c r="AM32" s="34"/>
      <c r="AN32" s="34"/>
      <c r="AO32" s="40">
        <v>29400000</v>
      </c>
      <c r="AP32" s="40">
        <v>29400000</v>
      </c>
      <c r="AQ32" s="41"/>
      <c r="AR32" s="41"/>
      <c r="AS32" s="41"/>
      <c r="AT32" s="41"/>
      <c r="AU32" s="42"/>
      <c r="AV32" s="42"/>
      <c r="AW32" s="38"/>
      <c r="AX32" s="37"/>
      <c r="AY32" s="37"/>
      <c r="AZ32" s="37" t="s">
        <v>280</v>
      </c>
      <c r="BA32" s="37"/>
      <c r="BB32" s="34"/>
      <c r="BC32" s="34"/>
      <c r="BD32" s="34"/>
      <c r="BE32" s="34"/>
      <c r="BF32" s="34" t="s">
        <v>232</v>
      </c>
      <c r="BG32" s="34"/>
      <c r="BH32" s="37">
        <v>248400</v>
      </c>
      <c r="BI32" s="34" t="s">
        <v>1300</v>
      </c>
      <c r="BJ32" s="34" t="s">
        <v>1203</v>
      </c>
      <c r="BK32" s="34"/>
      <c r="BL32" s="34" t="s">
        <v>1310</v>
      </c>
      <c r="BM32" s="34" t="s">
        <v>1257</v>
      </c>
      <c r="BN32" s="34"/>
      <c r="BO32" s="34"/>
      <c r="BP32" s="34"/>
      <c r="BQ32" s="34"/>
      <c r="BR32" s="27"/>
    </row>
    <row r="33" spans="1:70" s="25" customFormat="1" x14ac:dyDescent="0.2">
      <c r="A33" s="51">
        <v>42985</v>
      </c>
      <c r="B33" s="50" t="s">
        <v>717</v>
      </c>
      <c r="C33" s="50" t="s">
        <v>712</v>
      </c>
      <c r="D33" s="50" t="s">
        <v>425</v>
      </c>
      <c r="E33" s="50" t="s">
        <v>718</v>
      </c>
      <c r="F33" s="35">
        <v>376</v>
      </c>
      <c r="G33" s="50" t="s">
        <v>6</v>
      </c>
      <c r="H33" s="50" t="s">
        <v>1060</v>
      </c>
      <c r="I33" s="34" t="s">
        <v>488</v>
      </c>
      <c r="J33" s="34" t="s">
        <v>21</v>
      </c>
      <c r="K33" s="34" t="s">
        <v>719</v>
      </c>
      <c r="L33" s="34" t="s">
        <v>707</v>
      </c>
      <c r="M33" s="34"/>
      <c r="N33" s="34"/>
      <c r="O33" s="34" t="s">
        <v>720</v>
      </c>
      <c r="P33" s="35">
        <v>376</v>
      </c>
      <c r="Q33" s="35"/>
      <c r="R33" s="35"/>
      <c r="S33" s="35">
        <v>375</v>
      </c>
      <c r="T33" s="35">
        <v>1</v>
      </c>
      <c r="U33" s="35">
        <v>0</v>
      </c>
      <c r="V33" s="35">
        <v>0</v>
      </c>
      <c r="W33" s="35">
        <v>0</v>
      </c>
      <c r="X33" s="35">
        <f t="shared" si="0"/>
        <v>1</v>
      </c>
      <c r="Y33" s="35">
        <f t="shared" si="1"/>
        <v>75.199999999999989</v>
      </c>
      <c r="Z33" s="35">
        <v>0</v>
      </c>
      <c r="AA33" s="35">
        <f t="shared" si="2"/>
        <v>376</v>
      </c>
      <c r="AB33" s="37">
        <v>0</v>
      </c>
      <c r="AC33" s="37">
        <v>711546</v>
      </c>
      <c r="AD33" s="37">
        <f t="shared" si="3"/>
        <v>711546</v>
      </c>
      <c r="AE33" s="34" t="s">
        <v>721</v>
      </c>
      <c r="AF33" s="34" t="s">
        <v>232</v>
      </c>
      <c r="AG33" s="34" t="s">
        <v>232</v>
      </c>
      <c r="AH33" s="34"/>
      <c r="AI33" s="34"/>
      <c r="AJ33" s="34"/>
      <c r="AK33" s="37"/>
      <c r="AL33" s="34"/>
      <c r="AM33" s="34"/>
      <c r="AN33" s="34"/>
      <c r="AO33" s="37">
        <v>72000000</v>
      </c>
      <c r="AP33" s="40"/>
      <c r="AQ33" s="41"/>
      <c r="AR33" s="41"/>
      <c r="AS33" s="41"/>
      <c r="AT33" s="41"/>
      <c r="AU33" s="42"/>
      <c r="AV33" s="42"/>
      <c r="AW33" s="38"/>
      <c r="AX33" s="37"/>
      <c r="AY33" s="37"/>
      <c r="AZ33" s="37">
        <v>128495</v>
      </c>
      <c r="BA33" s="37"/>
      <c r="BB33" s="34" t="s">
        <v>714</v>
      </c>
      <c r="BC33" s="34"/>
      <c r="BD33" s="34"/>
      <c r="BE33" s="34"/>
      <c r="BF33" s="34" t="s">
        <v>233</v>
      </c>
      <c r="BG33" s="34" t="s">
        <v>713</v>
      </c>
      <c r="BH33" s="37"/>
      <c r="BI33" s="34" t="s">
        <v>1251</v>
      </c>
      <c r="BJ33" s="34" t="s">
        <v>1203</v>
      </c>
      <c r="BK33" s="34"/>
      <c r="BL33" s="34" t="s">
        <v>1256</v>
      </c>
      <c r="BM33" s="34" t="s">
        <v>1257</v>
      </c>
      <c r="BN33" s="34"/>
      <c r="BO33" s="34"/>
      <c r="BP33" s="34"/>
      <c r="BQ33" s="34"/>
      <c r="BR33" s="27"/>
    </row>
    <row r="34" spans="1:70" s="25" customFormat="1" x14ac:dyDescent="0.2">
      <c r="A34" s="33">
        <v>41893</v>
      </c>
      <c r="B34" s="50" t="s">
        <v>725</v>
      </c>
      <c r="C34" s="34" t="s">
        <v>47</v>
      </c>
      <c r="D34" s="34" t="s">
        <v>13</v>
      </c>
      <c r="E34" s="34" t="s">
        <v>48</v>
      </c>
      <c r="F34" s="35">
        <v>91</v>
      </c>
      <c r="G34" s="34" t="s">
        <v>379</v>
      </c>
      <c r="H34" s="34" t="s">
        <v>1056</v>
      </c>
      <c r="I34" s="34" t="s">
        <v>389</v>
      </c>
      <c r="J34" s="34" t="s">
        <v>900</v>
      </c>
      <c r="K34" s="34"/>
      <c r="L34" s="34" t="s">
        <v>901</v>
      </c>
      <c r="M34" s="34"/>
      <c r="N34" s="34"/>
      <c r="O34" s="34"/>
      <c r="P34" s="35">
        <v>91</v>
      </c>
      <c r="Q34" s="35"/>
      <c r="R34" s="35"/>
      <c r="S34" s="35">
        <v>91</v>
      </c>
      <c r="T34" s="35">
        <v>0</v>
      </c>
      <c r="U34" s="35">
        <v>0</v>
      </c>
      <c r="V34" s="35">
        <v>0</v>
      </c>
      <c r="W34" s="35">
        <v>0</v>
      </c>
      <c r="X34" s="35">
        <f t="shared" ref="X34:X62" si="4">SUM(T34:W34)</f>
        <v>0</v>
      </c>
      <c r="Y34" s="35">
        <f t="shared" ref="Y34:Y65" si="5">P34/100*20</f>
        <v>18.2</v>
      </c>
      <c r="Z34" s="35">
        <v>0</v>
      </c>
      <c r="AA34" s="35">
        <f t="shared" ref="AA34:AA62" si="6">S34+X34+Z34</f>
        <v>91</v>
      </c>
      <c r="AB34" s="37">
        <v>0</v>
      </c>
      <c r="AC34" s="37">
        <v>0</v>
      </c>
      <c r="AD34" s="37">
        <f t="shared" ref="AD34:AD65" si="7">SUM(AB34:AC34)</f>
        <v>0</v>
      </c>
      <c r="AE34" s="34"/>
      <c r="AF34" s="34" t="s">
        <v>232</v>
      </c>
      <c r="AG34" s="34" t="s">
        <v>232</v>
      </c>
      <c r="AH34" s="34"/>
      <c r="AI34" s="34"/>
      <c r="AJ34" s="34"/>
      <c r="AK34" s="37">
        <v>9700000</v>
      </c>
      <c r="AL34" s="34" t="s">
        <v>726</v>
      </c>
      <c r="AM34" s="34"/>
      <c r="AN34" s="34"/>
      <c r="AO34" s="37"/>
      <c r="AP34" s="40"/>
      <c r="AQ34" s="41"/>
      <c r="AR34" s="41"/>
      <c r="AS34" s="41"/>
      <c r="AT34" s="41"/>
      <c r="AU34" s="42"/>
      <c r="AV34" s="42"/>
      <c r="AW34" s="38"/>
      <c r="AX34" s="37"/>
      <c r="AY34" s="37"/>
      <c r="AZ34" s="37" t="s">
        <v>280</v>
      </c>
      <c r="BA34" s="37"/>
      <c r="BB34" s="34" t="s">
        <v>945</v>
      </c>
      <c r="BC34" s="34">
        <v>1025</v>
      </c>
      <c r="BD34" s="34"/>
      <c r="BE34" s="34"/>
      <c r="BF34" s="34" t="s">
        <v>232</v>
      </c>
      <c r="BG34" s="34"/>
      <c r="BH34" s="37">
        <v>109200</v>
      </c>
      <c r="BI34" s="34" t="s">
        <v>1144</v>
      </c>
      <c r="BJ34" s="34" t="s">
        <v>1143</v>
      </c>
      <c r="BK34" s="34"/>
      <c r="BL34" s="34" t="s">
        <v>1161</v>
      </c>
      <c r="BM34" s="34" t="s">
        <v>985</v>
      </c>
      <c r="BN34" s="34"/>
      <c r="BO34" s="34"/>
      <c r="BP34" s="34"/>
      <c r="BQ34" s="34"/>
      <c r="BR34" s="27"/>
    </row>
    <row r="35" spans="1:70" s="25" customFormat="1" x14ac:dyDescent="0.2">
      <c r="A35" s="33">
        <v>42468</v>
      </c>
      <c r="B35" s="50" t="s">
        <v>871</v>
      </c>
      <c r="C35" s="34" t="s">
        <v>954</v>
      </c>
      <c r="D35" s="34" t="s">
        <v>468</v>
      </c>
      <c r="E35" s="50" t="s">
        <v>617</v>
      </c>
      <c r="F35" s="35">
        <v>273</v>
      </c>
      <c r="G35" s="34" t="s">
        <v>379</v>
      </c>
      <c r="H35" s="34" t="s">
        <v>1054</v>
      </c>
      <c r="I35" s="34" t="s">
        <v>488</v>
      </c>
      <c r="J35" s="34" t="s">
        <v>873</v>
      </c>
      <c r="K35" s="34"/>
      <c r="L35" s="34" t="s">
        <v>872</v>
      </c>
      <c r="M35" s="34"/>
      <c r="N35" s="34"/>
      <c r="O35" s="34"/>
      <c r="P35" s="35">
        <v>273</v>
      </c>
      <c r="Q35" s="35">
        <v>0</v>
      </c>
      <c r="R35" s="35">
        <v>273</v>
      </c>
      <c r="S35" s="35">
        <v>273</v>
      </c>
      <c r="T35" s="35">
        <v>0</v>
      </c>
      <c r="U35" s="35">
        <v>0</v>
      </c>
      <c r="V35" s="35">
        <v>0</v>
      </c>
      <c r="W35" s="35">
        <v>0</v>
      </c>
      <c r="X35" s="35">
        <f t="shared" si="4"/>
        <v>0</v>
      </c>
      <c r="Y35" s="35">
        <f t="shared" si="5"/>
        <v>54.6</v>
      </c>
      <c r="Z35" s="35">
        <v>0</v>
      </c>
      <c r="AA35" s="35">
        <f t="shared" si="6"/>
        <v>273</v>
      </c>
      <c r="AB35" s="37">
        <v>0</v>
      </c>
      <c r="AC35" s="37"/>
      <c r="AD35" s="37">
        <f t="shared" si="7"/>
        <v>0</v>
      </c>
      <c r="AE35" s="34"/>
      <c r="AF35" s="34" t="s">
        <v>232</v>
      </c>
      <c r="AG35" s="34" t="s">
        <v>232</v>
      </c>
      <c r="AH35" s="34"/>
      <c r="AI35" s="34"/>
      <c r="AJ35" s="34"/>
      <c r="AK35" s="37"/>
      <c r="AL35" s="34"/>
      <c r="AM35" s="34"/>
      <c r="AN35" s="34"/>
      <c r="AO35" s="37"/>
      <c r="AP35" s="40"/>
      <c r="AQ35" s="41"/>
      <c r="AR35" s="41"/>
      <c r="AS35" s="41"/>
      <c r="AT35" s="41"/>
      <c r="AU35" s="42"/>
      <c r="AV35" s="34"/>
      <c r="AW35" s="34"/>
      <c r="AX35" s="37"/>
      <c r="AY35" s="37"/>
      <c r="AZ35" s="37"/>
      <c r="BA35" s="37">
        <v>215032</v>
      </c>
      <c r="BB35" s="34" t="s">
        <v>947</v>
      </c>
      <c r="BC35" s="34"/>
      <c r="BD35" s="34">
        <v>1100</v>
      </c>
      <c r="BE35" s="34"/>
      <c r="BF35" s="34" t="s">
        <v>233</v>
      </c>
      <c r="BG35" s="34" t="s">
        <v>946</v>
      </c>
      <c r="BH35" s="37"/>
      <c r="BI35" s="34" t="s">
        <v>1306</v>
      </c>
      <c r="BJ35" s="34" t="s">
        <v>1258</v>
      </c>
      <c r="BK35" s="34"/>
      <c r="BL35" s="34" t="s">
        <v>1311</v>
      </c>
      <c r="BM35" s="34" t="s">
        <v>513</v>
      </c>
      <c r="BN35" s="34"/>
      <c r="BO35" s="34"/>
      <c r="BP35" s="34"/>
      <c r="BQ35" s="34"/>
      <c r="BR35" s="27"/>
    </row>
    <row r="36" spans="1:70" s="25" customFormat="1" x14ac:dyDescent="0.2">
      <c r="A36" s="51">
        <v>41752</v>
      </c>
      <c r="B36" s="50" t="s">
        <v>391</v>
      </c>
      <c r="C36" s="52" t="s">
        <v>126</v>
      </c>
      <c r="D36" s="52" t="s">
        <v>15</v>
      </c>
      <c r="E36" s="50" t="s">
        <v>392</v>
      </c>
      <c r="F36" s="35">
        <v>282</v>
      </c>
      <c r="G36" s="34" t="s">
        <v>379</v>
      </c>
      <c r="H36" s="34" t="s">
        <v>1052</v>
      </c>
      <c r="I36" s="52" t="s">
        <v>389</v>
      </c>
      <c r="J36" s="36" t="s">
        <v>5</v>
      </c>
      <c r="K36" s="34" t="s">
        <v>306</v>
      </c>
      <c r="L36" s="34" t="s">
        <v>5</v>
      </c>
      <c r="M36" s="34"/>
      <c r="N36" s="34"/>
      <c r="O36" s="34" t="s">
        <v>393</v>
      </c>
      <c r="P36" s="35">
        <v>282</v>
      </c>
      <c r="Q36" s="35"/>
      <c r="R36" s="35">
        <v>282</v>
      </c>
      <c r="S36" s="35">
        <v>282</v>
      </c>
      <c r="T36" s="35">
        <v>0</v>
      </c>
      <c r="U36" s="35">
        <v>0</v>
      </c>
      <c r="V36" s="35">
        <v>0</v>
      </c>
      <c r="W36" s="35">
        <v>0</v>
      </c>
      <c r="X36" s="35">
        <f t="shared" si="4"/>
        <v>0</v>
      </c>
      <c r="Y36" s="35">
        <f t="shared" si="5"/>
        <v>56.4</v>
      </c>
      <c r="Z36" s="35">
        <v>0</v>
      </c>
      <c r="AA36" s="35">
        <f t="shared" si="6"/>
        <v>282</v>
      </c>
      <c r="AB36" s="37">
        <v>0</v>
      </c>
      <c r="AC36" s="37"/>
      <c r="AD36" s="37">
        <f t="shared" si="7"/>
        <v>0</v>
      </c>
      <c r="AE36" s="34"/>
      <c r="AF36" s="34" t="s">
        <v>232</v>
      </c>
      <c r="AG36" s="34" t="s">
        <v>232</v>
      </c>
      <c r="AH36" s="34"/>
      <c r="AI36" s="34"/>
      <c r="AJ36" s="34"/>
      <c r="AK36" s="37"/>
      <c r="AL36" s="34"/>
      <c r="AM36" s="34"/>
      <c r="AN36" s="34"/>
      <c r="AO36" s="37">
        <v>40000000</v>
      </c>
      <c r="AP36" s="37"/>
      <c r="AQ36" s="41"/>
      <c r="AR36" s="41"/>
      <c r="AS36" s="41"/>
      <c r="AT36" s="41"/>
      <c r="AU36" s="42"/>
      <c r="AV36" s="42"/>
      <c r="AW36" s="38"/>
      <c r="AX36" s="37"/>
      <c r="AY36" s="37"/>
      <c r="AZ36" s="37"/>
      <c r="BA36" s="37"/>
      <c r="BB36" s="34" t="s">
        <v>948</v>
      </c>
      <c r="BC36" s="34">
        <v>1300</v>
      </c>
      <c r="BD36" s="34"/>
      <c r="BE36" s="34"/>
      <c r="BF36" s="34" t="s">
        <v>232</v>
      </c>
      <c r="BG36" s="34"/>
      <c r="BH36" s="37"/>
      <c r="BI36" s="34" t="s">
        <v>1144</v>
      </c>
      <c r="BJ36" s="34" t="s">
        <v>1143</v>
      </c>
      <c r="BK36" s="34"/>
      <c r="BL36" s="34" t="s">
        <v>1258</v>
      </c>
      <c r="BM36" s="34" t="s">
        <v>1259</v>
      </c>
      <c r="BN36" s="34"/>
      <c r="BO36" s="34"/>
      <c r="BP36" s="34"/>
      <c r="BQ36" s="34"/>
      <c r="BR36" s="27"/>
    </row>
    <row r="37" spans="1:70" s="25" customFormat="1" x14ac:dyDescent="0.2">
      <c r="A37" s="33">
        <v>43377</v>
      </c>
      <c r="B37" s="34" t="s">
        <v>504</v>
      </c>
      <c r="C37" s="34" t="s">
        <v>508</v>
      </c>
      <c r="D37" s="34" t="s">
        <v>409</v>
      </c>
      <c r="E37" s="34" t="s">
        <v>505</v>
      </c>
      <c r="F37" s="35">
        <v>108</v>
      </c>
      <c r="G37" s="34" t="s">
        <v>506</v>
      </c>
      <c r="H37" s="34"/>
      <c r="I37" s="34" t="s">
        <v>488</v>
      </c>
      <c r="J37" s="34" t="s">
        <v>507</v>
      </c>
      <c r="K37" s="34"/>
      <c r="L37" s="34"/>
      <c r="M37" s="34"/>
      <c r="N37" s="34"/>
      <c r="O37" s="34"/>
      <c r="P37" s="35">
        <v>108</v>
      </c>
      <c r="Q37" s="35">
        <v>0</v>
      </c>
      <c r="R37" s="35">
        <v>0</v>
      </c>
      <c r="S37" s="35">
        <v>0</v>
      </c>
      <c r="T37" s="35">
        <v>0</v>
      </c>
      <c r="U37" s="35">
        <v>0</v>
      </c>
      <c r="V37" s="35">
        <v>0</v>
      </c>
      <c r="W37" s="35">
        <v>108</v>
      </c>
      <c r="X37" s="35">
        <f t="shared" si="4"/>
        <v>108</v>
      </c>
      <c r="Y37" s="35">
        <f t="shared" si="5"/>
        <v>21.6</v>
      </c>
      <c r="Z37" s="35">
        <v>0</v>
      </c>
      <c r="AA37" s="35">
        <f t="shared" si="6"/>
        <v>108</v>
      </c>
      <c r="AB37" s="37"/>
      <c r="AC37" s="37"/>
      <c r="AD37" s="37">
        <f t="shared" si="7"/>
        <v>0</v>
      </c>
      <c r="AE37" s="34"/>
      <c r="AF37" s="34" t="s">
        <v>232</v>
      </c>
      <c r="AG37" s="34" t="s">
        <v>232</v>
      </c>
      <c r="AH37" s="34"/>
      <c r="AI37" s="34"/>
      <c r="AJ37" s="34"/>
      <c r="AK37" s="37"/>
      <c r="AL37" s="34"/>
      <c r="AM37" s="34"/>
      <c r="AN37" s="34"/>
      <c r="AO37" s="37">
        <v>22500000</v>
      </c>
      <c r="AP37" s="40"/>
      <c r="AQ37" s="41"/>
      <c r="AR37" s="41"/>
      <c r="AS37" s="41"/>
      <c r="AT37" s="41"/>
      <c r="AU37" s="42"/>
      <c r="AV37" s="34"/>
      <c r="AW37" s="34"/>
      <c r="AX37" s="37"/>
      <c r="AY37" s="37"/>
      <c r="AZ37" s="37"/>
      <c r="BA37" s="37"/>
      <c r="BB37" s="34"/>
      <c r="BC37" s="34"/>
      <c r="BD37" s="34"/>
      <c r="BE37" s="34"/>
      <c r="BF37" s="34" t="s">
        <v>232</v>
      </c>
      <c r="BG37" s="34"/>
      <c r="BH37" s="37"/>
      <c r="BI37" s="34" t="s">
        <v>1391</v>
      </c>
      <c r="BJ37" s="34" t="s">
        <v>1394</v>
      </c>
      <c r="BK37" s="34"/>
      <c r="BL37" s="34" t="s">
        <v>1394</v>
      </c>
      <c r="BM37" s="34" t="s">
        <v>1398</v>
      </c>
      <c r="BN37" s="34"/>
      <c r="BO37" s="34"/>
      <c r="BP37" s="34"/>
      <c r="BQ37" s="34"/>
      <c r="BR37" s="27"/>
    </row>
    <row r="38" spans="1:70" s="25" customFormat="1" x14ac:dyDescent="0.2">
      <c r="A38" s="33">
        <v>44077</v>
      </c>
      <c r="B38" s="43" t="s">
        <v>566</v>
      </c>
      <c r="C38" s="34" t="s">
        <v>563</v>
      </c>
      <c r="D38" s="34" t="s">
        <v>409</v>
      </c>
      <c r="E38" s="34" t="s">
        <v>565</v>
      </c>
      <c r="F38" s="35">
        <v>157</v>
      </c>
      <c r="G38" s="34" t="s">
        <v>6</v>
      </c>
      <c r="H38" s="34"/>
      <c r="I38" s="34" t="s">
        <v>531</v>
      </c>
      <c r="J38" s="34" t="s">
        <v>564</v>
      </c>
      <c r="K38" s="34"/>
      <c r="L38" s="34"/>
      <c r="M38" s="34"/>
      <c r="N38" s="34"/>
      <c r="O38" s="34"/>
      <c r="P38" s="35">
        <v>157</v>
      </c>
      <c r="Q38" s="35"/>
      <c r="R38" s="35"/>
      <c r="S38" s="35">
        <v>157</v>
      </c>
      <c r="T38" s="35">
        <v>0</v>
      </c>
      <c r="U38" s="35">
        <v>0</v>
      </c>
      <c r="V38" s="35">
        <v>0</v>
      </c>
      <c r="W38" s="35">
        <v>0</v>
      </c>
      <c r="X38" s="35">
        <f t="shared" si="4"/>
        <v>0</v>
      </c>
      <c r="Y38" s="35">
        <f t="shared" si="5"/>
        <v>31.400000000000002</v>
      </c>
      <c r="Z38" s="35">
        <v>0</v>
      </c>
      <c r="AA38" s="35">
        <f t="shared" si="6"/>
        <v>157</v>
      </c>
      <c r="AB38" s="37">
        <v>0</v>
      </c>
      <c r="AC38" s="40">
        <v>689000</v>
      </c>
      <c r="AD38" s="37">
        <f t="shared" si="7"/>
        <v>689000</v>
      </c>
      <c r="AE38" s="34" t="s">
        <v>949</v>
      </c>
      <c r="AF38" s="34" t="s">
        <v>232</v>
      </c>
      <c r="AG38" s="34" t="s">
        <v>232</v>
      </c>
      <c r="AH38" s="34"/>
      <c r="AI38" s="34"/>
      <c r="AJ38" s="34"/>
      <c r="AK38" s="37"/>
      <c r="AL38" s="34"/>
      <c r="AM38" s="34"/>
      <c r="AN38" s="34"/>
      <c r="AO38" s="37"/>
      <c r="AP38" s="40"/>
      <c r="AQ38" s="41"/>
      <c r="AR38" s="41"/>
      <c r="AS38" s="41"/>
      <c r="AT38" s="41"/>
      <c r="AU38" s="42"/>
      <c r="AV38" s="34"/>
      <c r="AW38" s="34"/>
      <c r="AX38" s="37"/>
      <c r="AY38" s="37"/>
      <c r="AZ38" s="37"/>
      <c r="BA38" s="37">
        <v>195000</v>
      </c>
      <c r="BB38" s="34"/>
      <c r="BC38" s="34"/>
      <c r="BD38" s="34"/>
      <c r="BE38" s="34"/>
      <c r="BF38" s="34" t="s">
        <v>232</v>
      </c>
      <c r="BG38" s="34"/>
      <c r="BH38" s="37"/>
      <c r="BI38" s="34" t="s">
        <v>1307</v>
      </c>
      <c r="BJ38" s="34" t="s">
        <v>1213</v>
      </c>
      <c r="BK38" s="34"/>
      <c r="BL38" s="34" t="s">
        <v>1312</v>
      </c>
      <c r="BM38" s="34" t="s">
        <v>513</v>
      </c>
      <c r="BN38" s="34"/>
      <c r="BO38" s="34"/>
      <c r="BP38" s="34"/>
      <c r="BQ38" s="34"/>
      <c r="BR38" s="27"/>
    </row>
    <row r="39" spans="1:70" s="25" customFormat="1" x14ac:dyDescent="0.2">
      <c r="A39" s="33">
        <v>43727</v>
      </c>
      <c r="B39" s="34" t="s">
        <v>519</v>
      </c>
      <c r="C39" s="34" t="s">
        <v>520</v>
      </c>
      <c r="D39" s="34" t="s">
        <v>425</v>
      </c>
      <c r="E39" s="34" t="s">
        <v>518</v>
      </c>
      <c r="F39" s="35">
        <v>49</v>
      </c>
      <c r="G39" s="34" t="s">
        <v>1061</v>
      </c>
      <c r="H39" s="34"/>
      <c r="I39" s="34" t="s">
        <v>390</v>
      </c>
      <c r="J39" s="34" t="s">
        <v>517</v>
      </c>
      <c r="K39" s="34"/>
      <c r="L39" s="34" t="s">
        <v>521</v>
      </c>
      <c r="M39" s="34"/>
      <c r="N39" s="34"/>
      <c r="O39" s="34"/>
      <c r="P39" s="35">
        <v>49</v>
      </c>
      <c r="Q39" s="35"/>
      <c r="R39" s="35"/>
      <c r="S39" s="35">
        <v>49</v>
      </c>
      <c r="T39" s="35">
        <v>0</v>
      </c>
      <c r="U39" s="35">
        <v>0</v>
      </c>
      <c r="V39" s="35">
        <v>0</v>
      </c>
      <c r="W39" s="35">
        <v>0</v>
      </c>
      <c r="X39" s="35">
        <f t="shared" si="4"/>
        <v>0</v>
      </c>
      <c r="Y39" s="35">
        <f t="shared" si="5"/>
        <v>9.8000000000000007</v>
      </c>
      <c r="Z39" s="35">
        <v>0</v>
      </c>
      <c r="AA39" s="35">
        <f t="shared" si="6"/>
        <v>49</v>
      </c>
      <c r="AB39" s="37">
        <v>0</v>
      </c>
      <c r="AC39" s="37">
        <v>217518</v>
      </c>
      <c r="AD39" s="37">
        <f t="shared" si="7"/>
        <v>217518</v>
      </c>
      <c r="AE39" s="34" t="s">
        <v>950</v>
      </c>
      <c r="AF39" s="34" t="s">
        <v>232</v>
      </c>
      <c r="AG39" s="34" t="s">
        <v>232</v>
      </c>
      <c r="AH39" s="34"/>
      <c r="AI39" s="34"/>
      <c r="AJ39" s="34"/>
      <c r="AK39" s="37"/>
      <c r="AL39" s="34"/>
      <c r="AM39" s="34"/>
      <c r="AN39" s="34"/>
      <c r="AO39" s="37"/>
      <c r="AP39" s="40"/>
      <c r="AQ39" s="41"/>
      <c r="AR39" s="41"/>
      <c r="AS39" s="41"/>
      <c r="AT39" s="41"/>
      <c r="AU39" s="42"/>
      <c r="AV39" s="34"/>
      <c r="AW39" s="34"/>
      <c r="AX39" s="37"/>
      <c r="AY39" s="37"/>
      <c r="AZ39" s="37"/>
      <c r="BA39" s="37"/>
      <c r="BB39" s="34"/>
      <c r="BC39" s="34"/>
      <c r="BD39" s="34"/>
      <c r="BE39" s="34"/>
      <c r="BF39" s="34" t="s">
        <v>232</v>
      </c>
      <c r="BG39" s="34"/>
      <c r="BH39" s="37"/>
      <c r="BI39" s="34" t="s">
        <v>1392</v>
      </c>
      <c r="BJ39" s="34" t="s">
        <v>1399</v>
      </c>
      <c r="BK39" s="34"/>
      <c r="BL39" s="34" t="s">
        <v>1151</v>
      </c>
      <c r="BM39" s="34"/>
      <c r="BN39" s="34"/>
      <c r="BO39" s="34"/>
      <c r="BP39" s="34"/>
      <c r="BQ39" s="34"/>
      <c r="BR39" s="27"/>
    </row>
    <row r="40" spans="1:70" s="25" customFormat="1" x14ac:dyDescent="0.2">
      <c r="A40" s="33">
        <v>42040</v>
      </c>
      <c r="B40" s="34" t="s">
        <v>697</v>
      </c>
      <c r="C40" s="34" t="s">
        <v>49</v>
      </c>
      <c r="D40" s="34" t="s">
        <v>425</v>
      </c>
      <c r="E40" s="34" t="s">
        <v>50</v>
      </c>
      <c r="F40" s="35">
        <v>995</v>
      </c>
      <c r="G40" s="34" t="s">
        <v>379</v>
      </c>
      <c r="H40" s="34"/>
      <c r="I40" s="34" t="s">
        <v>488</v>
      </c>
      <c r="J40" s="36" t="s">
        <v>134</v>
      </c>
      <c r="K40" s="34" t="s">
        <v>307</v>
      </c>
      <c r="L40" s="34" t="s">
        <v>134</v>
      </c>
      <c r="M40" s="34" t="s">
        <v>902</v>
      </c>
      <c r="N40" s="34"/>
      <c r="O40" s="34" t="s">
        <v>906</v>
      </c>
      <c r="P40" s="35">
        <v>995</v>
      </c>
      <c r="Q40" s="35"/>
      <c r="R40" s="35"/>
      <c r="S40" s="35">
        <v>995</v>
      </c>
      <c r="T40" s="35">
        <v>0</v>
      </c>
      <c r="U40" s="35">
        <v>0</v>
      </c>
      <c r="V40" s="35">
        <v>0</v>
      </c>
      <c r="W40" s="35">
        <v>0</v>
      </c>
      <c r="X40" s="35">
        <f t="shared" si="4"/>
        <v>0</v>
      </c>
      <c r="Y40" s="35">
        <f t="shared" si="5"/>
        <v>199</v>
      </c>
      <c r="Z40" s="35">
        <v>0</v>
      </c>
      <c r="AA40" s="35">
        <f t="shared" si="6"/>
        <v>995</v>
      </c>
      <c r="AB40" s="37">
        <v>0</v>
      </c>
      <c r="AC40" s="37">
        <v>798000</v>
      </c>
      <c r="AD40" s="37">
        <f t="shared" si="7"/>
        <v>798000</v>
      </c>
      <c r="AE40" s="34" t="s">
        <v>698</v>
      </c>
      <c r="AF40" s="34" t="s">
        <v>233</v>
      </c>
      <c r="AG40" s="34" t="s">
        <v>233</v>
      </c>
      <c r="AH40" s="34" t="s">
        <v>903</v>
      </c>
      <c r="AI40" s="34" t="s">
        <v>904</v>
      </c>
      <c r="AJ40" s="34" t="s">
        <v>905</v>
      </c>
      <c r="AK40" s="53">
        <v>15000000</v>
      </c>
      <c r="AL40" s="34" t="s">
        <v>276</v>
      </c>
      <c r="AM40" s="34"/>
      <c r="AN40" s="34"/>
      <c r="AO40" s="37"/>
      <c r="AP40" s="40"/>
      <c r="AQ40" s="41"/>
      <c r="AR40" s="41"/>
      <c r="AS40" s="41"/>
      <c r="AT40" s="41"/>
      <c r="AU40" s="42"/>
      <c r="AV40" s="42"/>
      <c r="AW40" s="38"/>
      <c r="AX40" s="37"/>
      <c r="AY40" s="37"/>
      <c r="AZ40" s="37" t="s">
        <v>280</v>
      </c>
      <c r="BA40" s="37"/>
      <c r="BB40" s="34"/>
      <c r="BC40" s="34"/>
      <c r="BD40" s="34"/>
      <c r="BE40" s="34"/>
      <c r="BF40" s="34" t="s">
        <v>232</v>
      </c>
      <c r="BG40" s="34"/>
      <c r="BH40" s="37">
        <v>1194000</v>
      </c>
      <c r="BI40" s="34" t="s">
        <v>1173</v>
      </c>
      <c r="BJ40" s="34" t="s">
        <v>1174</v>
      </c>
      <c r="BK40" s="34"/>
      <c r="BL40" s="34" t="s">
        <v>1176</v>
      </c>
      <c r="BM40" s="34"/>
      <c r="BN40" s="34"/>
      <c r="BO40" s="34"/>
      <c r="BP40" s="34"/>
      <c r="BQ40" s="34"/>
      <c r="BR40" s="27"/>
    </row>
    <row r="41" spans="1:70" s="25" customFormat="1" x14ac:dyDescent="0.2">
      <c r="A41" s="33">
        <v>42523</v>
      </c>
      <c r="B41" s="34" t="s">
        <v>583</v>
      </c>
      <c r="C41" s="34" t="s">
        <v>587</v>
      </c>
      <c r="D41" s="34" t="s">
        <v>15</v>
      </c>
      <c r="E41" s="34" t="s">
        <v>51</v>
      </c>
      <c r="F41" s="35">
        <v>677</v>
      </c>
      <c r="G41" s="34" t="s">
        <v>379</v>
      </c>
      <c r="H41" s="34"/>
      <c r="I41" s="34" t="s">
        <v>488</v>
      </c>
      <c r="J41" s="36" t="s">
        <v>303</v>
      </c>
      <c r="K41" s="34" t="s">
        <v>131</v>
      </c>
      <c r="L41" s="34" t="s">
        <v>313</v>
      </c>
      <c r="M41" s="34" t="s">
        <v>585</v>
      </c>
      <c r="N41" s="34"/>
      <c r="O41" s="34" t="s">
        <v>586</v>
      </c>
      <c r="P41" s="35">
        <v>677</v>
      </c>
      <c r="Q41" s="35"/>
      <c r="R41" s="35"/>
      <c r="S41" s="35">
        <v>677</v>
      </c>
      <c r="T41" s="35">
        <v>0</v>
      </c>
      <c r="U41" s="35">
        <v>0</v>
      </c>
      <c r="V41" s="35">
        <v>0</v>
      </c>
      <c r="W41" s="35">
        <v>0</v>
      </c>
      <c r="X41" s="35">
        <f t="shared" si="4"/>
        <v>0</v>
      </c>
      <c r="Y41" s="35">
        <f t="shared" si="5"/>
        <v>135.39999999999998</v>
      </c>
      <c r="Z41" s="35">
        <v>0</v>
      </c>
      <c r="AA41" s="35">
        <f t="shared" si="6"/>
        <v>677</v>
      </c>
      <c r="AB41" s="37">
        <v>0</v>
      </c>
      <c r="AC41" s="37"/>
      <c r="AD41" s="37">
        <f t="shared" si="7"/>
        <v>0</v>
      </c>
      <c r="AE41" s="34"/>
      <c r="AF41" s="34" t="s">
        <v>232</v>
      </c>
      <c r="AG41" s="34" t="s">
        <v>232</v>
      </c>
      <c r="AH41" s="34"/>
      <c r="AI41" s="34"/>
      <c r="AJ41" s="34"/>
      <c r="AK41" s="53">
        <v>36300000</v>
      </c>
      <c r="AL41" s="34" t="s">
        <v>275</v>
      </c>
      <c r="AM41" s="34"/>
      <c r="AN41" s="34"/>
      <c r="AO41" s="37">
        <v>247000000</v>
      </c>
      <c r="AP41" s="40">
        <v>247000000</v>
      </c>
      <c r="AQ41" s="41"/>
      <c r="AR41" s="41"/>
      <c r="AS41" s="41"/>
      <c r="AT41" s="41"/>
      <c r="AU41" s="42"/>
      <c r="AV41" s="42"/>
      <c r="AW41" s="38"/>
      <c r="AX41" s="37"/>
      <c r="AY41" s="37"/>
      <c r="AZ41" s="37" t="s">
        <v>280</v>
      </c>
      <c r="BA41" s="37"/>
      <c r="BB41" s="34"/>
      <c r="BC41" s="34"/>
      <c r="BD41" s="34"/>
      <c r="BE41" s="34"/>
      <c r="BF41" s="34" t="s">
        <v>232</v>
      </c>
      <c r="BG41" s="34"/>
      <c r="BH41" s="37">
        <v>812400</v>
      </c>
      <c r="BI41" s="34" t="s">
        <v>1180</v>
      </c>
      <c r="BJ41" s="34" t="s">
        <v>1143</v>
      </c>
      <c r="BK41" s="34"/>
      <c r="BL41" s="34" t="s">
        <v>1187</v>
      </c>
      <c r="BM41" s="34" t="s">
        <v>1186</v>
      </c>
      <c r="BN41" s="34"/>
      <c r="BO41" s="34"/>
      <c r="BP41" s="34"/>
      <c r="BQ41" s="34"/>
      <c r="BR41" s="27"/>
    </row>
    <row r="42" spans="1:70" s="25" customFormat="1" x14ac:dyDescent="0.2">
      <c r="A42" s="33">
        <v>41898</v>
      </c>
      <c r="B42" s="34" t="s">
        <v>787</v>
      </c>
      <c r="C42" s="34" t="s">
        <v>55</v>
      </c>
      <c r="D42" s="34" t="s">
        <v>425</v>
      </c>
      <c r="E42" s="34" t="s">
        <v>788</v>
      </c>
      <c r="F42" s="35">
        <v>263</v>
      </c>
      <c r="G42" s="34" t="s">
        <v>379</v>
      </c>
      <c r="H42" s="34" t="s">
        <v>1055</v>
      </c>
      <c r="I42" s="34" t="s">
        <v>389</v>
      </c>
      <c r="J42" s="34" t="s">
        <v>24</v>
      </c>
      <c r="K42" s="34"/>
      <c r="L42" s="34"/>
      <c r="M42" s="34"/>
      <c r="N42" s="34"/>
      <c r="O42" s="34" t="s">
        <v>790</v>
      </c>
      <c r="P42" s="35">
        <v>263</v>
      </c>
      <c r="Q42" s="35"/>
      <c r="R42" s="35"/>
      <c r="S42" s="35">
        <v>263</v>
      </c>
      <c r="T42" s="35">
        <v>0</v>
      </c>
      <c r="U42" s="35">
        <v>0</v>
      </c>
      <c r="V42" s="35">
        <v>0</v>
      </c>
      <c r="W42" s="35">
        <v>0</v>
      </c>
      <c r="X42" s="35">
        <f t="shared" si="4"/>
        <v>0</v>
      </c>
      <c r="Y42" s="35">
        <f t="shared" si="5"/>
        <v>52.599999999999994</v>
      </c>
      <c r="Z42" s="35">
        <v>0</v>
      </c>
      <c r="AA42" s="35">
        <f t="shared" si="6"/>
        <v>263</v>
      </c>
      <c r="AB42" s="37"/>
      <c r="AC42" s="37">
        <v>350000</v>
      </c>
      <c r="AD42" s="37">
        <f t="shared" si="7"/>
        <v>350000</v>
      </c>
      <c r="AE42" s="34" t="s">
        <v>789</v>
      </c>
      <c r="AF42" s="34" t="s">
        <v>232</v>
      </c>
      <c r="AG42" s="34" t="s">
        <v>232</v>
      </c>
      <c r="AH42" s="34"/>
      <c r="AI42" s="34"/>
      <c r="AJ42" s="34"/>
      <c r="AK42" s="37"/>
      <c r="AL42" s="34"/>
      <c r="AM42" s="34"/>
      <c r="AN42" s="34"/>
      <c r="AO42" s="37"/>
      <c r="AP42" s="40"/>
      <c r="AQ42" s="41"/>
      <c r="AR42" s="41"/>
      <c r="AS42" s="41"/>
      <c r="AT42" s="41"/>
      <c r="AU42" s="42"/>
      <c r="AV42" s="42"/>
      <c r="AW42" s="38"/>
      <c r="AX42" s="37"/>
      <c r="AY42" s="37"/>
      <c r="AZ42" s="37" t="s">
        <v>280</v>
      </c>
      <c r="BA42" s="37"/>
      <c r="BB42" s="34"/>
      <c r="BC42" s="34"/>
      <c r="BD42" s="34"/>
      <c r="BE42" s="34"/>
      <c r="BF42" s="34" t="s">
        <v>232</v>
      </c>
      <c r="BG42" s="34"/>
      <c r="BH42" s="37">
        <v>315600</v>
      </c>
      <c r="BI42" s="34" t="s">
        <v>1180</v>
      </c>
      <c r="BJ42" s="34" t="s">
        <v>1143</v>
      </c>
      <c r="BK42" s="34"/>
      <c r="BL42" s="34" t="s">
        <v>1313</v>
      </c>
      <c r="BM42" s="34" t="s">
        <v>1314</v>
      </c>
      <c r="BN42" s="34"/>
      <c r="BO42" s="34"/>
      <c r="BP42" s="34"/>
      <c r="BQ42" s="34"/>
      <c r="BR42" s="27"/>
    </row>
    <row r="43" spans="1:70" s="25" customFormat="1" x14ac:dyDescent="0.2">
      <c r="A43" s="51">
        <v>43090</v>
      </c>
      <c r="B43" s="50" t="s">
        <v>754</v>
      </c>
      <c r="C43" s="54" t="s">
        <v>951</v>
      </c>
      <c r="D43" s="50" t="s">
        <v>425</v>
      </c>
      <c r="E43" s="50" t="s">
        <v>66</v>
      </c>
      <c r="F43" s="35">
        <v>503</v>
      </c>
      <c r="G43" s="50" t="s">
        <v>379</v>
      </c>
      <c r="H43" s="34" t="s">
        <v>756</v>
      </c>
      <c r="I43" s="34" t="s">
        <v>488</v>
      </c>
      <c r="J43" s="36" t="s">
        <v>303</v>
      </c>
      <c r="K43" s="34" t="s">
        <v>137</v>
      </c>
      <c r="L43" s="34" t="s">
        <v>137</v>
      </c>
      <c r="M43" s="34"/>
      <c r="N43" s="34" t="s">
        <v>318</v>
      </c>
      <c r="O43" s="34" t="s">
        <v>753</v>
      </c>
      <c r="P43" s="35">
        <v>503</v>
      </c>
      <c r="Q43" s="35"/>
      <c r="R43" s="35"/>
      <c r="S43" s="35">
        <v>503</v>
      </c>
      <c r="T43" s="35">
        <v>0</v>
      </c>
      <c r="U43" s="35">
        <v>0</v>
      </c>
      <c r="V43" s="35">
        <v>0</v>
      </c>
      <c r="W43" s="35">
        <v>0</v>
      </c>
      <c r="X43" s="35">
        <f t="shared" si="4"/>
        <v>0</v>
      </c>
      <c r="Y43" s="35">
        <f t="shared" si="5"/>
        <v>100.60000000000001</v>
      </c>
      <c r="Z43" s="35">
        <v>0</v>
      </c>
      <c r="AA43" s="35">
        <f t="shared" si="6"/>
        <v>503</v>
      </c>
      <c r="AB43" s="37">
        <v>975000</v>
      </c>
      <c r="AC43" s="37">
        <v>1250000</v>
      </c>
      <c r="AD43" s="37">
        <f t="shared" si="7"/>
        <v>2225000</v>
      </c>
      <c r="AE43" s="34" t="s">
        <v>752</v>
      </c>
      <c r="AF43" s="34" t="s">
        <v>232</v>
      </c>
      <c r="AG43" s="34" t="s">
        <v>232</v>
      </c>
      <c r="AH43" s="34"/>
      <c r="AI43" s="34"/>
      <c r="AJ43" s="34"/>
      <c r="AK43" s="37"/>
      <c r="AL43" s="34"/>
      <c r="AM43" s="34"/>
      <c r="AN43" s="34"/>
      <c r="AO43" s="37"/>
      <c r="AP43" s="40" t="s">
        <v>7</v>
      </c>
      <c r="AQ43" s="41"/>
      <c r="AR43" s="41"/>
      <c r="AS43" s="41"/>
      <c r="AT43" s="41"/>
      <c r="AU43" s="42"/>
      <c r="AV43" s="42"/>
      <c r="AW43" s="38"/>
      <c r="AX43" s="37"/>
      <c r="AY43" s="37"/>
      <c r="AZ43" s="37">
        <v>210000</v>
      </c>
      <c r="BA43" s="37"/>
      <c r="BB43" s="34" t="s">
        <v>755</v>
      </c>
      <c r="BC43" s="41"/>
      <c r="BD43" s="34"/>
      <c r="BE43" s="34"/>
      <c r="BF43" s="34" t="s">
        <v>233</v>
      </c>
      <c r="BG43" s="34" t="s">
        <v>894</v>
      </c>
      <c r="BH43" s="37">
        <v>832800</v>
      </c>
      <c r="BI43" s="34" t="s">
        <v>1191</v>
      </c>
      <c r="BJ43" s="34" t="s">
        <v>1143</v>
      </c>
      <c r="BK43" s="34"/>
      <c r="BL43" s="34" t="s">
        <v>1192</v>
      </c>
      <c r="BM43" s="34" t="s">
        <v>1181</v>
      </c>
      <c r="BN43" s="34"/>
      <c r="BO43" s="34"/>
      <c r="BP43" s="34"/>
      <c r="BQ43" s="34"/>
      <c r="BR43" s="27"/>
    </row>
    <row r="44" spans="1:70" s="25" customFormat="1" x14ac:dyDescent="0.2">
      <c r="A44" s="33">
        <v>42019</v>
      </c>
      <c r="B44" s="34" t="s">
        <v>699</v>
      </c>
      <c r="C44" s="34" t="s">
        <v>57</v>
      </c>
      <c r="D44" s="34" t="s">
        <v>425</v>
      </c>
      <c r="E44" s="34" t="s">
        <v>58</v>
      </c>
      <c r="F44" s="35">
        <v>614</v>
      </c>
      <c r="G44" s="34" t="s">
        <v>379</v>
      </c>
      <c r="H44" s="34" t="s">
        <v>1065</v>
      </c>
      <c r="I44" s="34" t="s">
        <v>488</v>
      </c>
      <c r="J44" s="36" t="s">
        <v>135</v>
      </c>
      <c r="K44" s="34" t="s">
        <v>135</v>
      </c>
      <c r="L44" s="34" t="s">
        <v>308</v>
      </c>
      <c r="M44" s="34"/>
      <c r="N44" s="34" t="s">
        <v>135</v>
      </c>
      <c r="O44" s="34"/>
      <c r="P44" s="35">
        <v>614</v>
      </c>
      <c r="Q44" s="35">
        <v>0</v>
      </c>
      <c r="R44" s="35">
        <v>614</v>
      </c>
      <c r="S44" s="35">
        <v>614</v>
      </c>
      <c r="T44" s="35">
        <v>0</v>
      </c>
      <c r="U44" s="35">
        <v>0</v>
      </c>
      <c r="V44" s="35">
        <v>0</v>
      </c>
      <c r="W44" s="35">
        <v>0</v>
      </c>
      <c r="X44" s="35">
        <f t="shared" si="4"/>
        <v>0</v>
      </c>
      <c r="Y44" s="35">
        <f t="shared" si="5"/>
        <v>122.8</v>
      </c>
      <c r="Z44" s="35">
        <v>0</v>
      </c>
      <c r="AA44" s="35">
        <f t="shared" si="6"/>
        <v>614</v>
      </c>
      <c r="AB44" s="37">
        <v>0</v>
      </c>
      <c r="AC44" s="37">
        <v>700000</v>
      </c>
      <c r="AD44" s="37">
        <f t="shared" si="7"/>
        <v>700000</v>
      </c>
      <c r="AE44" s="34" t="s">
        <v>700</v>
      </c>
      <c r="AF44" s="34" t="s">
        <v>232</v>
      </c>
      <c r="AG44" s="34" t="s">
        <v>232</v>
      </c>
      <c r="AH44" s="34"/>
      <c r="AI44" s="34"/>
      <c r="AJ44" s="34"/>
      <c r="AK44" s="37"/>
      <c r="AL44" s="34"/>
      <c r="AM44" s="34"/>
      <c r="AN44" s="34"/>
      <c r="AO44" s="37">
        <v>100000000</v>
      </c>
      <c r="AP44" s="40">
        <v>100000000</v>
      </c>
      <c r="AQ44" s="41"/>
      <c r="AR44" s="41"/>
      <c r="AS44" s="41"/>
      <c r="AT44" s="41"/>
      <c r="AU44" s="42"/>
      <c r="AV44" s="42"/>
      <c r="AW44" s="38"/>
      <c r="AX44" s="37"/>
      <c r="AY44" s="37"/>
      <c r="AZ44" s="37" t="s">
        <v>280</v>
      </c>
      <c r="BA44" s="37"/>
      <c r="BB44" s="34" t="s">
        <v>952</v>
      </c>
      <c r="BC44" s="34">
        <v>900</v>
      </c>
      <c r="BD44" s="34"/>
      <c r="BE44" s="34"/>
      <c r="BF44" s="34" t="s">
        <v>232</v>
      </c>
      <c r="BG44" s="34"/>
      <c r="BH44" s="37">
        <v>736800</v>
      </c>
      <c r="BI44" s="34" t="s">
        <v>1180</v>
      </c>
      <c r="BJ44" s="34" t="s">
        <v>1143</v>
      </c>
      <c r="BK44" s="34"/>
      <c r="BL44" s="34" t="s">
        <v>1182</v>
      </c>
      <c r="BM44" s="34" t="s">
        <v>1181</v>
      </c>
      <c r="BN44" s="34"/>
      <c r="BO44" s="34"/>
      <c r="BP44" s="34"/>
      <c r="BQ44" s="34"/>
      <c r="BR44" s="27"/>
    </row>
    <row r="45" spans="1:70" s="25" customFormat="1" x14ac:dyDescent="0.2">
      <c r="A45" s="33">
        <v>43252</v>
      </c>
      <c r="B45" s="34" t="s">
        <v>156</v>
      </c>
      <c r="C45" s="34" t="s">
        <v>157</v>
      </c>
      <c r="D45" s="34" t="s">
        <v>468</v>
      </c>
      <c r="E45" s="34" t="s">
        <v>158</v>
      </c>
      <c r="F45" s="35">
        <v>280</v>
      </c>
      <c r="G45" s="34" t="s">
        <v>379</v>
      </c>
      <c r="H45" s="34" t="s">
        <v>1039</v>
      </c>
      <c r="I45" s="34" t="s">
        <v>390</v>
      </c>
      <c r="J45" s="34" t="s">
        <v>323</v>
      </c>
      <c r="K45" s="34" t="s">
        <v>1038</v>
      </c>
      <c r="L45" s="34"/>
      <c r="M45" s="34"/>
      <c r="N45" s="34"/>
      <c r="O45" s="34"/>
      <c r="P45" s="35">
        <v>280</v>
      </c>
      <c r="Q45" s="35">
        <v>0</v>
      </c>
      <c r="R45" s="35">
        <v>280</v>
      </c>
      <c r="S45" s="35">
        <f>Q45+R45</f>
        <v>280</v>
      </c>
      <c r="T45" s="35">
        <v>0</v>
      </c>
      <c r="U45" s="35">
        <v>0</v>
      </c>
      <c r="V45" s="35">
        <v>0</v>
      </c>
      <c r="W45" s="35">
        <v>0</v>
      </c>
      <c r="X45" s="35">
        <f t="shared" si="4"/>
        <v>0</v>
      </c>
      <c r="Y45" s="35">
        <f t="shared" si="5"/>
        <v>56</v>
      </c>
      <c r="Z45" s="35">
        <v>243</v>
      </c>
      <c r="AA45" s="35">
        <f t="shared" si="6"/>
        <v>523</v>
      </c>
      <c r="AB45" s="37">
        <v>150000</v>
      </c>
      <c r="AC45" s="37"/>
      <c r="AD45" s="37">
        <f t="shared" si="7"/>
        <v>150000</v>
      </c>
      <c r="AE45" s="34" t="s">
        <v>347</v>
      </c>
      <c r="AF45" s="34" t="s">
        <v>233</v>
      </c>
      <c r="AG45" s="34" t="s">
        <v>233</v>
      </c>
      <c r="AH45" s="34" t="s">
        <v>1040</v>
      </c>
      <c r="AI45" s="34" t="s">
        <v>249</v>
      </c>
      <c r="AJ45" s="34" t="s">
        <v>236</v>
      </c>
      <c r="AK45" s="37"/>
      <c r="AL45" s="34"/>
      <c r="AM45" s="34"/>
      <c r="AN45" s="34"/>
      <c r="AO45" s="37">
        <v>57000000</v>
      </c>
      <c r="AP45" s="37"/>
      <c r="AQ45" s="41"/>
      <c r="AR45" s="41"/>
      <c r="AS45" s="41"/>
      <c r="AT45" s="41"/>
      <c r="AU45" s="42"/>
      <c r="AV45" s="42"/>
      <c r="AW45" s="38"/>
      <c r="AX45" s="37"/>
      <c r="AY45" s="37"/>
      <c r="AZ45" s="37"/>
      <c r="BA45" s="37"/>
      <c r="BB45" s="34"/>
      <c r="BC45" s="34"/>
      <c r="BD45" s="34"/>
      <c r="BE45" s="34"/>
      <c r="BF45" s="34" t="s">
        <v>232</v>
      </c>
      <c r="BG45" s="34"/>
      <c r="BH45" s="37"/>
      <c r="BI45" s="34" t="s">
        <v>1261</v>
      </c>
      <c r="BJ45" s="34" t="s">
        <v>1260</v>
      </c>
      <c r="BK45" s="34"/>
      <c r="BL45" s="34" t="s">
        <v>1263</v>
      </c>
      <c r="BM45" s="34" t="s">
        <v>1262</v>
      </c>
      <c r="BN45" s="34"/>
      <c r="BO45" s="34"/>
      <c r="BP45" s="34"/>
      <c r="BQ45" s="34"/>
      <c r="BR45" s="27"/>
    </row>
    <row r="46" spans="1:70" s="25" customFormat="1" x14ac:dyDescent="0.2">
      <c r="A46" s="33">
        <v>42961</v>
      </c>
      <c r="B46" s="34" t="s">
        <v>574</v>
      </c>
      <c r="C46" s="34" t="s">
        <v>127</v>
      </c>
      <c r="D46" s="34" t="s">
        <v>576</v>
      </c>
      <c r="E46" s="34" t="s">
        <v>575</v>
      </c>
      <c r="F46" s="35">
        <v>363</v>
      </c>
      <c r="G46" s="34" t="s">
        <v>379</v>
      </c>
      <c r="H46" s="34"/>
      <c r="I46" s="34" t="s">
        <v>488</v>
      </c>
      <c r="J46" s="36" t="s">
        <v>136</v>
      </c>
      <c r="K46" s="34" t="s">
        <v>1026</v>
      </c>
      <c r="L46" s="34" t="s">
        <v>309</v>
      </c>
      <c r="M46" s="34"/>
      <c r="N46" s="34"/>
      <c r="O46" s="34"/>
      <c r="P46" s="35">
        <v>363</v>
      </c>
      <c r="Q46" s="35"/>
      <c r="R46" s="35">
        <v>363</v>
      </c>
      <c r="S46" s="35">
        <v>363</v>
      </c>
      <c r="T46" s="35">
        <v>0</v>
      </c>
      <c r="U46" s="35">
        <v>0</v>
      </c>
      <c r="V46" s="35">
        <v>0</v>
      </c>
      <c r="W46" s="35">
        <v>0</v>
      </c>
      <c r="X46" s="35">
        <f t="shared" si="4"/>
        <v>0</v>
      </c>
      <c r="Y46" s="35">
        <f t="shared" si="5"/>
        <v>72.599999999999994</v>
      </c>
      <c r="Z46" s="35">
        <v>0</v>
      </c>
      <c r="AA46" s="35">
        <f t="shared" si="6"/>
        <v>363</v>
      </c>
      <c r="AB46" s="37"/>
      <c r="AC46" s="37"/>
      <c r="AD46" s="37">
        <f t="shared" si="7"/>
        <v>0</v>
      </c>
      <c r="AE46" s="34"/>
      <c r="AF46" s="34" t="s">
        <v>233</v>
      </c>
      <c r="AG46" s="34" t="s">
        <v>233</v>
      </c>
      <c r="AH46" s="34" t="s">
        <v>1026</v>
      </c>
      <c r="AI46" s="34" t="s">
        <v>249</v>
      </c>
      <c r="AJ46" s="34" t="s">
        <v>851</v>
      </c>
      <c r="AK46" s="37"/>
      <c r="AL46" s="34"/>
      <c r="AM46" s="34"/>
      <c r="AN46" s="34"/>
      <c r="AO46" s="37">
        <v>75000000</v>
      </c>
      <c r="AP46" s="37"/>
      <c r="AQ46" s="41"/>
      <c r="AR46" s="41"/>
      <c r="AS46" s="41"/>
      <c r="AT46" s="41"/>
      <c r="AU46" s="42"/>
      <c r="AV46" s="42"/>
      <c r="AW46" s="38"/>
      <c r="AX46" s="37"/>
      <c r="AY46" s="37"/>
      <c r="AZ46" s="37"/>
      <c r="BA46" s="37"/>
      <c r="BB46" s="34"/>
      <c r="BC46" s="34"/>
      <c r="BD46" s="34"/>
      <c r="BE46" s="34"/>
      <c r="BF46" s="34" t="s">
        <v>232</v>
      </c>
      <c r="BG46" s="34"/>
      <c r="BH46" s="37"/>
      <c r="BI46" s="34" t="s">
        <v>1264</v>
      </c>
      <c r="BJ46" s="34" t="s">
        <v>1213</v>
      </c>
      <c r="BK46" s="34"/>
      <c r="BL46" s="34" t="s">
        <v>1265</v>
      </c>
      <c r="BM46" s="34" t="s">
        <v>1266</v>
      </c>
      <c r="BN46" s="34"/>
      <c r="BO46" s="34"/>
      <c r="BP46" s="34"/>
      <c r="BQ46" s="34"/>
      <c r="BR46" s="27"/>
    </row>
    <row r="47" spans="1:70" s="25" customFormat="1" x14ac:dyDescent="0.2">
      <c r="A47" s="33">
        <v>42187</v>
      </c>
      <c r="B47" s="34" t="s">
        <v>610</v>
      </c>
      <c r="C47" s="34" t="s">
        <v>588</v>
      </c>
      <c r="D47" s="34" t="s">
        <v>13</v>
      </c>
      <c r="E47" s="34" t="s">
        <v>59</v>
      </c>
      <c r="F47" s="35">
        <v>302</v>
      </c>
      <c r="G47" s="34" t="s">
        <v>379</v>
      </c>
      <c r="H47" s="34"/>
      <c r="I47" s="34" t="s">
        <v>389</v>
      </c>
      <c r="J47" s="36" t="s">
        <v>140</v>
      </c>
      <c r="K47" s="34" t="s">
        <v>312</v>
      </c>
      <c r="L47" s="34" t="s">
        <v>140</v>
      </c>
      <c r="M47" s="34"/>
      <c r="N47" s="34"/>
      <c r="O47" s="34"/>
      <c r="P47" s="35">
        <v>302</v>
      </c>
      <c r="Q47" s="35"/>
      <c r="R47" s="35"/>
      <c r="S47" s="35">
        <v>302</v>
      </c>
      <c r="T47" s="35">
        <v>0</v>
      </c>
      <c r="U47" s="35">
        <v>0</v>
      </c>
      <c r="V47" s="35">
        <v>0</v>
      </c>
      <c r="W47" s="35">
        <v>0</v>
      </c>
      <c r="X47" s="35">
        <f t="shared" si="4"/>
        <v>0</v>
      </c>
      <c r="Y47" s="35">
        <f t="shared" si="5"/>
        <v>60.4</v>
      </c>
      <c r="Z47" s="35">
        <v>0</v>
      </c>
      <c r="AA47" s="35">
        <f t="shared" si="6"/>
        <v>302</v>
      </c>
      <c r="AB47" s="37">
        <v>0</v>
      </c>
      <c r="AC47" s="37"/>
      <c r="AD47" s="37">
        <f t="shared" si="7"/>
        <v>0</v>
      </c>
      <c r="AE47" s="34"/>
      <c r="AF47" s="34" t="s">
        <v>233</v>
      </c>
      <c r="AG47" s="34" t="s">
        <v>233</v>
      </c>
      <c r="AH47" s="34" t="s">
        <v>245</v>
      </c>
      <c r="AI47" s="34" t="s">
        <v>246</v>
      </c>
      <c r="AJ47" s="34" t="s">
        <v>247</v>
      </c>
      <c r="AK47" s="37"/>
      <c r="AL47" s="34"/>
      <c r="AM47" s="34"/>
      <c r="AN47" s="34"/>
      <c r="AO47" s="37"/>
      <c r="AP47" s="40"/>
      <c r="AQ47" s="41"/>
      <c r="AR47" s="41"/>
      <c r="AS47" s="41"/>
      <c r="AT47" s="41"/>
      <c r="AU47" s="42"/>
      <c r="AV47" s="42"/>
      <c r="AW47" s="38"/>
      <c r="AX47" s="37"/>
      <c r="AY47" s="37"/>
      <c r="AZ47" s="37" t="s">
        <v>280</v>
      </c>
      <c r="BA47" s="37"/>
      <c r="BB47" s="34" t="s">
        <v>953</v>
      </c>
      <c r="BC47" s="34">
        <v>840</v>
      </c>
      <c r="BD47" s="34"/>
      <c r="BE47" s="34"/>
      <c r="BF47" s="34" t="s">
        <v>232</v>
      </c>
      <c r="BG47" s="34"/>
      <c r="BH47" s="37">
        <v>362400</v>
      </c>
      <c r="BI47" s="34" t="s">
        <v>1144</v>
      </c>
      <c r="BJ47" s="34" t="s">
        <v>1143</v>
      </c>
      <c r="BK47" s="34"/>
      <c r="BL47" s="34" t="s">
        <v>1269</v>
      </c>
      <c r="BM47" s="34" t="s">
        <v>313</v>
      </c>
      <c r="BN47" s="34"/>
      <c r="BO47" s="34" t="s">
        <v>1268</v>
      </c>
      <c r="BP47" s="34"/>
      <c r="BQ47" s="34"/>
      <c r="BR47" s="27"/>
    </row>
    <row r="48" spans="1:70" s="25" customFormat="1" x14ac:dyDescent="0.2">
      <c r="A48" s="33">
        <v>43909</v>
      </c>
      <c r="B48" s="43" t="s">
        <v>639</v>
      </c>
      <c r="C48" s="34" t="s">
        <v>537</v>
      </c>
      <c r="D48" s="34" t="s">
        <v>425</v>
      </c>
      <c r="E48" s="34" t="s">
        <v>536</v>
      </c>
      <c r="F48" s="35">
        <v>489</v>
      </c>
      <c r="G48" s="34" t="s">
        <v>1061</v>
      </c>
      <c r="H48" s="34"/>
      <c r="I48" s="34" t="s">
        <v>390</v>
      </c>
      <c r="J48" s="34" t="s">
        <v>538</v>
      </c>
      <c r="K48" s="34"/>
      <c r="L48" s="34" t="s">
        <v>539</v>
      </c>
      <c r="M48" s="34"/>
      <c r="N48" s="34"/>
      <c r="O48" s="34"/>
      <c r="P48" s="35">
        <v>489</v>
      </c>
      <c r="Q48" s="35"/>
      <c r="R48" s="35"/>
      <c r="S48" s="35"/>
      <c r="T48" s="35"/>
      <c r="U48" s="35">
        <v>0</v>
      </c>
      <c r="V48" s="35"/>
      <c r="W48" s="35"/>
      <c r="X48" s="35">
        <f t="shared" si="4"/>
        <v>0</v>
      </c>
      <c r="Y48" s="35">
        <f t="shared" si="5"/>
        <v>97.8</v>
      </c>
      <c r="Z48" s="35">
        <v>0</v>
      </c>
      <c r="AA48" s="35">
        <f t="shared" si="6"/>
        <v>0</v>
      </c>
      <c r="AB48" s="37"/>
      <c r="AC48" s="40">
        <v>1229000</v>
      </c>
      <c r="AD48" s="37">
        <f t="shared" si="7"/>
        <v>1229000</v>
      </c>
      <c r="AE48" s="34"/>
      <c r="AF48" s="34" t="s">
        <v>232</v>
      </c>
      <c r="AG48" s="34" t="s">
        <v>232</v>
      </c>
      <c r="AH48" s="34"/>
      <c r="AI48" s="34"/>
      <c r="AJ48" s="34"/>
      <c r="AK48" s="37"/>
      <c r="AL48" s="34"/>
      <c r="AM48" s="34"/>
      <c r="AN48" s="34"/>
      <c r="AO48" s="37"/>
      <c r="AP48" s="40">
        <v>121600000</v>
      </c>
      <c r="AQ48" s="41"/>
      <c r="AR48" s="41"/>
      <c r="AS48" s="41"/>
      <c r="AT48" s="41"/>
      <c r="AU48" s="42"/>
      <c r="AV48" s="34"/>
      <c r="AW48" s="34"/>
      <c r="AX48" s="37"/>
      <c r="AY48" s="37"/>
      <c r="AZ48" s="37"/>
      <c r="BA48" s="37"/>
      <c r="BB48" s="34"/>
      <c r="BC48" s="34"/>
      <c r="BD48" s="34"/>
      <c r="BE48" s="34"/>
      <c r="BF48" s="34" t="s">
        <v>232</v>
      </c>
      <c r="BG48" s="34"/>
      <c r="BH48" s="37"/>
      <c r="BI48" s="34" t="s">
        <v>1193</v>
      </c>
      <c r="BJ48" s="34" t="s">
        <v>1194</v>
      </c>
      <c r="BK48" s="34"/>
      <c r="BL48" s="34" t="s">
        <v>1195</v>
      </c>
      <c r="BM48" s="34"/>
      <c r="BN48" s="34"/>
      <c r="BO48" s="34"/>
      <c r="BP48" s="34"/>
      <c r="BQ48" s="34" t="s">
        <v>1196</v>
      </c>
      <c r="BR48" s="27"/>
    </row>
    <row r="49" spans="1:70" s="25" customFormat="1" x14ac:dyDescent="0.2">
      <c r="A49" s="33">
        <v>43252</v>
      </c>
      <c r="B49" s="34" t="s">
        <v>153</v>
      </c>
      <c r="C49" s="34" t="s">
        <v>956</v>
      </c>
      <c r="D49" s="34" t="s">
        <v>394</v>
      </c>
      <c r="E49" s="34" t="s">
        <v>154</v>
      </c>
      <c r="F49" s="35">
        <v>664</v>
      </c>
      <c r="G49" s="34" t="s">
        <v>379</v>
      </c>
      <c r="H49" s="34" t="s">
        <v>1053</v>
      </c>
      <c r="I49" s="34" t="s">
        <v>488</v>
      </c>
      <c r="J49" s="34" t="s">
        <v>5</v>
      </c>
      <c r="K49" s="34" t="s">
        <v>955</v>
      </c>
      <c r="L49" s="34"/>
      <c r="M49" s="34"/>
      <c r="N49" s="34"/>
      <c r="O49" s="34"/>
      <c r="P49" s="35">
        <v>664</v>
      </c>
      <c r="Q49" s="35">
        <v>0</v>
      </c>
      <c r="R49" s="35">
        <v>664</v>
      </c>
      <c r="S49" s="35">
        <f>Q49+R49</f>
        <v>664</v>
      </c>
      <c r="T49" s="35">
        <v>0</v>
      </c>
      <c r="U49" s="35">
        <v>0</v>
      </c>
      <c r="V49" s="35">
        <v>0</v>
      </c>
      <c r="W49" s="35">
        <v>0</v>
      </c>
      <c r="X49" s="35">
        <f t="shared" si="4"/>
        <v>0</v>
      </c>
      <c r="Y49" s="35">
        <f t="shared" si="5"/>
        <v>132.79999999999998</v>
      </c>
      <c r="Z49" s="35">
        <v>0</v>
      </c>
      <c r="AA49" s="35">
        <f t="shared" si="6"/>
        <v>664</v>
      </c>
      <c r="AB49" s="37">
        <v>1340000</v>
      </c>
      <c r="AC49" s="37"/>
      <c r="AD49" s="37">
        <f t="shared" si="7"/>
        <v>1340000</v>
      </c>
      <c r="AE49" s="34" t="s">
        <v>346</v>
      </c>
      <c r="AF49" s="34" t="s">
        <v>232</v>
      </c>
      <c r="AG49" s="34" t="s">
        <v>232</v>
      </c>
      <c r="AH49" s="34"/>
      <c r="AI49" s="34"/>
      <c r="AJ49" s="34"/>
      <c r="AK49" s="37"/>
      <c r="AL49" s="34" t="s">
        <v>367</v>
      </c>
      <c r="AM49" s="34"/>
      <c r="AN49" s="34"/>
      <c r="AO49" s="37">
        <v>230000000</v>
      </c>
      <c r="AP49" s="37"/>
      <c r="AQ49" s="41"/>
      <c r="AR49" s="41"/>
      <c r="AS49" s="41"/>
      <c r="AT49" s="41"/>
      <c r="AU49" s="42"/>
      <c r="AV49" s="42"/>
      <c r="AW49" s="38"/>
      <c r="AX49" s="37"/>
      <c r="AY49" s="37"/>
      <c r="AZ49" s="37">
        <v>245000</v>
      </c>
      <c r="BA49" s="37"/>
      <c r="BB49" s="34" t="s">
        <v>373</v>
      </c>
      <c r="BC49" s="34"/>
      <c r="BD49" s="34"/>
      <c r="BE49" s="34"/>
      <c r="BF49" s="34" t="s">
        <v>233</v>
      </c>
      <c r="BG49" s="34" t="s">
        <v>377</v>
      </c>
      <c r="BH49" s="37"/>
      <c r="BI49" s="34" t="s">
        <v>1177</v>
      </c>
      <c r="BJ49" s="34" t="s">
        <v>1143</v>
      </c>
      <c r="BK49" s="34"/>
      <c r="BL49" s="34" t="s">
        <v>1161</v>
      </c>
      <c r="BM49" s="34"/>
      <c r="BN49" s="34"/>
      <c r="BO49" s="34"/>
      <c r="BP49" s="34"/>
      <c r="BQ49" s="34"/>
      <c r="BR49" s="27"/>
    </row>
    <row r="50" spans="1:70" s="25" customFormat="1" x14ac:dyDescent="0.2">
      <c r="A50" s="33">
        <v>44042</v>
      </c>
      <c r="B50" s="34" t="s">
        <v>191</v>
      </c>
      <c r="C50" s="34" t="s">
        <v>648</v>
      </c>
      <c r="D50" s="34" t="s">
        <v>394</v>
      </c>
      <c r="E50" s="34" t="s">
        <v>192</v>
      </c>
      <c r="F50" s="35">
        <v>855</v>
      </c>
      <c r="G50" s="34" t="s">
        <v>379</v>
      </c>
      <c r="H50" s="34" t="s">
        <v>19</v>
      </c>
      <c r="I50" s="34" t="s">
        <v>390</v>
      </c>
      <c r="J50" s="34" t="s">
        <v>5</v>
      </c>
      <c r="K50" s="34" t="s">
        <v>955</v>
      </c>
      <c r="L50" s="34" t="s">
        <v>342</v>
      </c>
      <c r="M50" s="34"/>
      <c r="N50" s="34"/>
      <c r="O50" s="34"/>
      <c r="P50" s="35">
        <v>855</v>
      </c>
      <c r="Q50" s="35"/>
      <c r="R50" s="35"/>
      <c r="S50" s="35">
        <v>855</v>
      </c>
      <c r="T50" s="35">
        <v>0</v>
      </c>
      <c r="U50" s="35">
        <v>0</v>
      </c>
      <c r="V50" s="35">
        <v>0</v>
      </c>
      <c r="W50" s="35">
        <v>0</v>
      </c>
      <c r="X50" s="35">
        <f t="shared" si="4"/>
        <v>0</v>
      </c>
      <c r="Y50" s="35">
        <f t="shared" si="5"/>
        <v>171</v>
      </c>
      <c r="Z50" s="35">
        <v>0</v>
      </c>
      <c r="AA50" s="35">
        <f t="shared" si="6"/>
        <v>855</v>
      </c>
      <c r="AB50" s="37">
        <v>0</v>
      </c>
      <c r="AC50" s="37"/>
      <c r="AD50" s="37">
        <f t="shared" si="7"/>
        <v>0</v>
      </c>
      <c r="AE50" s="34" t="s">
        <v>356</v>
      </c>
      <c r="AF50" s="34" t="s">
        <v>232</v>
      </c>
      <c r="AG50" s="34" t="s">
        <v>233</v>
      </c>
      <c r="AH50" s="34" t="s">
        <v>955</v>
      </c>
      <c r="AI50" s="34" t="s">
        <v>249</v>
      </c>
      <c r="AJ50" s="34"/>
      <c r="AK50" s="37"/>
      <c r="AL50" s="34"/>
      <c r="AM50" s="34" t="s">
        <v>369</v>
      </c>
      <c r="AN50" s="34"/>
      <c r="AO50" s="37">
        <v>330930000</v>
      </c>
      <c r="AP50" s="37">
        <v>293680000</v>
      </c>
      <c r="AQ50" s="41">
        <v>37250000</v>
      </c>
      <c r="AR50" s="41">
        <v>100000</v>
      </c>
      <c r="AS50" s="41"/>
      <c r="AT50" s="41">
        <v>7000000</v>
      </c>
      <c r="AU50" s="42">
        <f>AQ50/AP50</f>
        <v>0.12683873603922638</v>
      </c>
      <c r="AV50" s="42">
        <v>0.11260000000000001</v>
      </c>
      <c r="AW50" s="38">
        <v>2.72</v>
      </c>
      <c r="AX50" s="37"/>
      <c r="AY50" s="37">
        <f>AT50/AW50</f>
        <v>2573529.4117647056</v>
      </c>
      <c r="AZ50" s="37"/>
      <c r="BA50" s="37"/>
      <c r="BB50" s="34"/>
      <c r="BC50" s="34"/>
      <c r="BD50" s="34"/>
      <c r="BE50" s="34"/>
      <c r="BF50" s="34" t="s">
        <v>232</v>
      </c>
      <c r="BG50" s="34"/>
      <c r="BH50" s="37"/>
      <c r="BI50" s="34" t="s">
        <v>1144</v>
      </c>
      <c r="BJ50" s="34" t="s">
        <v>1143</v>
      </c>
      <c r="BK50" s="34"/>
      <c r="BL50" s="34" t="s">
        <v>1161</v>
      </c>
      <c r="BM50" s="34"/>
      <c r="BN50" s="34"/>
      <c r="BO50" s="34"/>
      <c r="BP50" s="34"/>
      <c r="BQ50" s="34"/>
      <c r="BR50" s="27"/>
    </row>
    <row r="51" spans="1:70" s="25" customFormat="1" x14ac:dyDescent="0.2">
      <c r="A51" s="33">
        <v>42663</v>
      </c>
      <c r="B51" s="34" t="s">
        <v>701</v>
      </c>
      <c r="C51" s="34" t="s">
        <v>833</v>
      </c>
      <c r="D51" s="34" t="s">
        <v>13</v>
      </c>
      <c r="E51" s="34" t="s">
        <v>61</v>
      </c>
      <c r="F51" s="35">
        <v>201</v>
      </c>
      <c r="G51" s="34" t="s">
        <v>6</v>
      </c>
      <c r="H51" s="34" t="s">
        <v>62</v>
      </c>
      <c r="I51" s="34" t="s">
        <v>488</v>
      </c>
      <c r="J51" s="34" t="s">
        <v>828</v>
      </c>
      <c r="K51" s="34"/>
      <c r="L51" s="34" t="s">
        <v>834</v>
      </c>
      <c r="M51" s="34"/>
      <c r="N51" s="34"/>
      <c r="O51" s="34"/>
      <c r="P51" s="35">
        <v>201</v>
      </c>
      <c r="Q51" s="35">
        <v>201</v>
      </c>
      <c r="R51" s="35">
        <v>0</v>
      </c>
      <c r="S51" s="35">
        <v>201</v>
      </c>
      <c r="T51" s="35">
        <v>0</v>
      </c>
      <c r="U51" s="35">
        <v>0</v>
      </c>
      <c r="V51" s="35">
        <v>0</v>
      </c>
      <c r="W51" s="35">
        <v>0</v>
      </c>
      <c r="X51" s="35">
        <f t="shared" si="4"/>
        <v>0</v>
      </c>
      <c r="Y51" s="35">
        <f t="shared" si="5"/>
        <v>40.199999999999996</v>
      </c>
      <c r="Z51" s="35">
        <v>0</v>
      </c>
      <c r="AA51" s="35">
        <f t="shared" si="6"/>
        <v>201</v>
      </c>
      <c r="AB51" s="37">
        <v>0</v>
      </c>
      <c r="AC51" s="37"/>
      <c r="AD51" s="37">
        <f t="shared" si="7"/>
        <v>0</v>
      </c>
      <c r="AE51" s="34"/>
      <c r="AF51" s="34" t="s">
        <v>232</v>
      </c>
      <c r="AG51" s="34" t="s">
        <v>232</v>
      </c>
      <c r="AH51" s="34"/>
      <c r="AI51" s="34"/>
      <c r="AJ51" s="34"/>
      <c r="AK51" s="53">
        <v>25500000</v>
      </c>
      <c r="AL51" s="34" t="s">
        <v>275</v>
      </c>
      <c r="AM51" s="34"/>
      <c r="AN51" s="34"/>
      <c r="AO51" s="37">
        <v>50000000</v>
      </c>
      <c r="AP51" s="40">
        <v>50000000</v>
      </c>
      <c r="AQ51" s="41"/>
      <c r="AR51" s="41"/>
      <c r="AS51" s="41"/>
      <c r="AT51" s="41"/>
      <c r="AU51" s="42"/>
      <c r="AV51" s="42"/>
      <c r="AW51" s="38"/>
      <c r="AX51" s="37"/>
      <c r="AY51" s="37"/>
      <c r="AZ51" s="37">
        <v>165000</v>
      </c>
      <c r="BA51" s="37"/>
      <c r="BB51" s="34" t="s">
        <v>287</v>
      </c>
      <c r="BC51" s="34"/>
      <c r="BD51" s="34"/>
      <c r="BE51" s="34"/>
      <c r="BF51" s="34" t="s">
        <v>232</v>
      </c>
      <c r="BG51" s="34"/>
      <c r="BH51" s="37">
        <v>241200</v>
      </c>
      <c r="BI51" s="34" t="s">
        <v>1315</v>
      </c>
      <c r="BJ51" s="34" t="s">
        <v>1143</v>
      </c>
      <c r="BK51" s="34"/>
      <c r="BL51" s="34" t="s">
        <v>1316</v>
      </c>
      <c r="BM51" s="34" t="s">
        <v>1317</v>
      </c>
      <c r="BN51" s="34"/>
      <c r="BO51" s="34" t="s">
        <v>1318</v>
      </c>
      <c r="BP51" s="34" t="s">
        <v>1319</v>
      </c>
      <c r="BQ51" s="34"/>
      <c r="BR51" s="27"/>
    </row>
    <row r="52" spans="1:70" s="25" customFormat="1" x14ac:dyDescent="0.2">
      <c r="A52" s="33">
        <v>42551</v>
      </c>
      <c r="B52" s="34" t="s">
        <v>703</v>
      </c>
      <c r="C52" s="34" t="s">
        <v>647</v>
      </c>
      <c r="D52" s="34" t="s">
        <v>15</v>
      </c>
      <c r="E52" s="34" t="s">
        <v>90</v>
      </c>
      <c r="F52" s="35">
        <v>1508</v>
      </c>
      <c r="G52" s="34" t="s">
        <v>33</v>
      </c>
      <c r="H52" s="34" t="s">
        <v>1102</v>
      </c>
      <c r="I52" s="34" t="s">
        <v>389</v>
      </c>
      <c r="J52" s="34" t="s">
        <v>5</v>
      </c>
      <c r="K52" s="34"/>
      <c r="L52" s="34" t="s">
        <v>702</v>
      </c>
      <c r="M52" s="34"/>
      <c r="N52" s="34"/>
      <c r="O52" s="34"/>
      <c r="P52" s="35">
        <v>1508</v>
      </c>
      <c r="Q52" s="35"/>
      <c r="R52" s="35"/>
      <c r="S52" s="35">
        <v>1508</v>
      </c>
      <c r="T52" s="35">
        <v>0</v>
      </c>
      <c r="U52" s="35">
        <v>0</v>
      </c>
      <c r="V52" s="35">
        <v>0</v>
      </c>
      <c r="W52" s="35">
        <v>0</v>
      </c>
      <c r="X52" s="35">
        <f t="shared" si="4"/>
        <v>0</v>
      </c>
      <c r="Y52" s="35">
        <f t="shared" si="5"/>
        <v>301.60000000000002</v>
      </c>
      <c r="Z52" s="35">
        <v>0</v>
      </c>
      <c r="AA52" s="35">
        <f t="shared" si="6"/>
        <v>1508</v>
      </c>
      <c r="AB52" s="37">
        <v>0</v>
      </c>
      <c r="AC52" s="37"/>
      <c r="AD52" s="37">
        <f t="shared" si="7"/>
        <v>0</v>
      </c>
      <c r="AE52" s="34"/>
      <c r="AF52" s="34" t="s">
        <v>232</v>
      </c>
      <c r="AG52" s="34" t="s">
        <v>232</v>
      </c>
      <c r="AH52" s="34"/>
      <c r="AI52" s="34"/>
      <c r="AJ52" s="34"/>
      <c r="AK52" s="53">
        <v>70000000</v>
      </c>
      <c r="AL52" s="34" t="s">
        <v>275</v>
      </c>
      <c r="AM52" s="34"/>
      <c r="AN52" s="34"/>
      <c r="AO52" s="37">
        <v>550000000</v>
      </c>
      <c r="AP52" s="40"/>
      <c r="AQ52" s="41"/>
      <c r="AR52" s="41"/>
      <c r="AS52" s="41"/>
      <c r="AT52" s="41"/>
      <c r="AU52" s="42"/>
      <c r="AV52" s="42"/>
      <c r="AW52" s="38"/>
      <c r="AX52" s="37"/>
      <c r="AY52" s="37"/>
      <c r="AZ52" s="37" t="s">
        <v>280</v>
      </c>
      <c r="BA52" s="37"/>
      <c r="BB52" s="34"/>
      <c r="BC52" s="34"/>
      <c r="BD52" s="34"/>
      <c r="BE52" s="34"/>
      <c r="BF52" s="34" t="s">
        <v>232</v>
      </c>
      <c r="BG52" s="34"/>
      <c r="BH52" s="37">
        <v>1809600</v>
      </c>
      <c r="BI52" s="34" t="s">
        <v>1158</v>
      </c>
      <c r="BJ52" s="34" t="s">
        <v>1143</v>
      </c>
      <c r="BK52" s="34"/>
      <c r="BL52" s="34" t="s">
        <v>1161</v>
      </c>
      <c r="BM52" s="34"/>
      <c r="BN52" s="34"/>
      <c r="BO52" s="34"/>
      <c r="BP52" s="34"/>
      <c r="BQ52" s="34" t="s">
        <v>1160</v>
      </c>
      <c r="BR52" s="27"/>
    </row>
    <row r="53" spans="1:70" s="25" customFormat="1" x14ac:dyDescent="0.2">
      <c r="A53" s="33">
        <v>43853</v>
      </c>
      <c r="B53" s="43" t="s">
        <v>638</v>
      </c>
      <c r="C53" s="34" t="s">
        <v>633</v>
      </c>
      <c r="D53" s="34" t="s">
        <v>425</v>
      </c>
      <c r="E53" s="34" t="s">
        <v>637</v>
      </c>
      <c r="F53" s="35">
        <v>394</v>
      </c>
      <c r="G53" s="34" t="s">
        <v>379</v>
      </c>
      <c r="H53" s="34" t="s">
        <v>1036</v>
      </c>
      <c r="I53" s="34" t="s">
        <v>488</v>
      </c>
      <c r="J53" s="34" t="s">
        <v>635</v>
      </c>
      <c r="K53" s="34"/>
      <c r="L53" s="34" t="s">
        <v>634</v>
      </c>
      <c r="M53" s="34"/>
      <c r="N53" s="34"/>
      <c r="O53" s="34" t="s">
        <v>636</v>
      </c>
      <c r="P53" s="35">
        <v>394</v>
      </c>
      <c r="Q53" s="35">
        <v>0</v>
      </c>
      <c r="R53" s="35">
        <v>393</v>
      </c>
      <c r="S53" s="35">
        <v>393</v>
      </c>
      <c r="T53" s="35">
        <v>0</v>
      </c>
      <c r="U53" s="35">
        <v>0</v>
      </c>
      <c r="V53" s="35">
        <v>0</v>
      </c>
      <c r="W53" s="35">
        <v>1</v>
      </c>
      <c r="X53" s="35">
        <f t="shared" si="4"/>
        <v>1</v>
      </c>
      <c r="Y53" s="35">
        <f t="shared" si="5"/>
        <v>78.8</v>
      </c>
      <c r="Z53" s="35">
        <v>0</v>
      </c>
      <c r="AA53" s="35">
        <f t="shared" si="6"/>
        <v>394</v>
      </c>
      <c r="AB53" s="37">
        <v>0</v>
      </c>
      <c r="AC53" s="37">
        <v>754472</v>
      </c>
      <c r="AD53" s="37">
        <f t="shared" si="7"/>
        <v>754472</v>
      </c>
      <c r="AE53" s="34"/>
      <c r="AF53" s="34" t="s">
        <v>232</v>
      </c>
      <c r="AG53" s="34" t="s">
        <v>232</v>
      </c>
      <c r="AH53" s="34"/>
      <c r="AI53" s="34"/>
      <c r="AJ53" s="34"/>
      <c r="AK53" s="37"/>
      <c r="AL53" s="34"/>
      <c r="AM53" s="34"/>
      <c r="AN53" s="34"/>
      <c r="AO53" s="37">
        <v>53000000</v>
      </c>
      <c r="AP53" s="39"/>
      <c r="AQ53" s="34"/>
      <c r="AR53" s="34"/>
      <c r="AS53" s="34"/>
      <c r="AT53" s="34"/>
      <c r="AU53" s="34"/>
      <c r="AV53" s="34"/>
      <c r="AW53" s="38"/>
      <c r="AX53" s="34"/>
      <c r="AY53" s="34"/>
      <c r="AZ53" s="37"/>
      <c r="BA53" s="34"/>
      <c r="BB53" s="34"/>
      <c r="BC53" s="34"/>
      <c r="BD53" s="34"/>
      <c r="BE53" s="34"/>
      <c r="BF53" s="34" t="s">
        <v>232</v>
      </c>
      <c r="BG53" s="34"/>
      <c r="BH53" s="37"/>
      <c r="BI53" s="34" t="s">
        <v>1270</v>
      </c>
      <c r="BJ53" s="34" t="s">
        <v>1211</v>
      </c>
      <c r="BK53" s="34"/>
      <c r="BL53" s="34" t="s">
        <v>1271</v>
      </c>
      <c r="BM53" s="34" t="s">
        <v>634</v>
      </c>
      <c r="BN53" s="34"/>
      <c r="BO53" s="34"/>
      <c r="BP53" s="34"/>
      <c r="BQ53" s="34"/>
      <c r="BR53" s="27"/>
    </row>
    <row r="54" spans="1:70" s="25" customFormat="1" x14ac:dyDescent="0.2">
      <c r="A54" s="33">
        <v>42138</v>
      </c>
      <c r="B54" s="34" t="s">
        <v>728</v>
      </c>
      <c r="C54" s="34" t="s">
        <v>727</v>
      </c>
      <c r="D54" s="34" t="s">
        <v>577</v>
      </c>
      <c r="E54" s="34" t="s">
        <v>63</v>
      </c>
      <c r="F54" s="35">
        <v>372</v>
      </c>
      <c r="G54" s="34" t="s">
        <v>723</v>
      </c>
      <c r="H54" s="34" t="s">
        <v>1058</v>
      </c>
      <c r="I54" s="34" t="s">
        <v>389</v>
      </c>
      <c r="J54" s="34" t="s">
        <v>36</v>
      </c>
      <c r="K54" s="34"/>
      <c r="L54" s="34" t="s">
        <v>729</v>
      </c>
      <c r="M54" s="34"/>
      <c r="N54" s="34"/>
      <c r="O54" s="34" t="s">
        <v>730</v>
      </c>
      <c r="P54" s="35">
        <v>372</v>
      </c>
      <c r="Q54" s="35"/>
      <c r="R54" s="35"/>
      <c r="S54" s="35">
        <v>372</v>
      </c>
      <c r="T54" s="35">
        <v>0</v>
      </c>
      <c r="U54" s="35">
        <v>0</v>
      </c>
      <c r="V54" s="35">
        <v>0</v>
      </c>
      <c r="W54" s="35">
        <v>0</v>
      </c>
      <c r="X54" s="35">
        <f t="shared" si="4"/>
        <v>0</v>
      </c>
      <c r="Y54" s="35">
        <f t="shared" si="5"/>
        <v>74.400000000000006</v>
      </c>
      <c r="Z54" s="35">
        <v>0</v>
      </c>
      <c r="AA54" s="35">
        <f t="shared" si="6"/>
        <v>372</v>
      </c>
      <c r="AB54" s="37">
        <v>0</v>
      </c>
      <c r="AC54" s="37"/>
      <c r="AD54" s="37">
        <f t="shared" si="7"/>
        <v>0</v>
      </c>
      <c r="AE54" s="34" t="s">
        <v>271</v>
      </c>
      <c r="AF54" s="34" t="s">
        <v>232</v>
      </c>
      <c r="AG54" s="34" t="s">
        <v>232</v>
      </c>
      <c r="AH54" s="34"/>
      <c r="AI54" s="34"/>
      <c r="AJ54" s="34"/>
      <c r="AK54" s="37"/>
      <c r="AL54" s="34"/>
      <c r="AM54" s="34"/>
      <c r="AN54" s="34"/>
      <c r="AO54" s="37">
        <v>85000000</v>
      </c>
      <c r="AP54" s="40"/>
      <c r="AQ54" s="41"/>
      <c r="AR54" s="41"/>
      <c r="AS54" s="41"/>
      <c r="AT54" s="41"/>
      <c r="AU54" s="42"/>
      <c r="AV54" s="42"/>
      <c r="AW54" s="38"/>
      <c r="AX54" s="37"/>
      <c r="AY54" s="37"/>
      <c r="AZ54" s="37">
        <v>185000</v>
      </c>
      <c r="BA54" s="37"/>
      <c r="BB54" s="34" t="s">
        <v>288</v>
      </c>
      <c r="BC54" s="34"/>
      <c r="BD54" s="34"/>
      <c r="BE54" s="34"/>
      <c r="BF54" s="34" t="s">
        <v>233</v>
      </c>
      <c r="BG54" s="34" t="s">
        <v>957</v>
      </c>
      <c r="BH54" s="37">
        <v>446400</v>
      </c>
      <c r="BI54" s="34" t="s">
        <v>1273</v>
      </c>
      <c r="BJ54" s="34" t="s">
        <v>1272</v>
      </c>
      <c r="BK54" s="34"/>
      <c r="BL54" s="34" t="s">
        <v>1275</v>
      </c>
      <c r="BM54" s="34" t="s">
        <v>1274</v>
      </c>
      <c r="BN54" s="34"/>
      <c r="BO54" s="34"/>
      <c r="BP54" s="34"/>
      <c r="BQ54" s="34"/>
      <c r="BR54" s="27"/>
    </row>
    <row r="55" spans="1:70" s="25" customFormat="1" x14ac:dyDescent="0.2">
      <c r="A55" s="33">
        <v>42810</v>
      </c>
      <c r="B55" s="34" t="s">
        <v>654</v>
      </c>
      <c r="C55" s="34" t="s">
        <v>924</v>
      </c>
      <c r="D55" s="34" t="s">
        <v>45</v>
      </c>
      <c r="E55" s="34" t="s">
        <v>67</v>
      </c>
      <c r="F55" s="35">
        <v>270</v>
      </c>
      <c r="G55" s="34" t="s">
        <v>379</v>
      </c>
      <c r="H55" s="34" t="s">
        <v>1037</v>
      </c>
      <c r="I55" s="34" t="s">
        <v>488</v>
      </c>
      <c r="J55" s="34" t="s">
        <v>68</v>
      </c>
      <c r="K55" s="34" t="s">
        <v>310</v>
      </c>
      <c r="L55" s="34" t="s">
        <v>653</v>
      </c>
      <c r="M55" s="34"/>
      <c r="N55" s="34" t="s">
        <v>925</v>
      </c>
      <c r="O55" s="34"/>
      <c r="P55" s="35">
        <v>270</v>
      </c>
      <c r="Q55" s="35"/>
      <c r="R55" s="35"/>
      <c r="S55" s="35">
        <v>270</v>
      </c>
      <c r="T55" s="35">
        <v>0</v>
      </c>
      <c r="U55" s="35">
        <v>0</v>
      </c>
      <c r="V55" s="35">
        <v>0</v>
      </c>
      <c r="W55" s="35">
        <v>0</v>
      </c>
      <c r="X55" s="35">
        <f t="shared" si="4"/>
        <v>0</v>
      </c>
      <c r="Y55" s="35">
        <f t="shared" si="5"/>
        <v>54</v>
      </c>
      <c r="Z55" s="35">
        <v>0</v>
      </c>
      <c r="AA55" s="35">
        <f t="shared" si="6"/>
        <v>270</v>
      </c>
      <c r="AB55" s="37">
        <v>0</v>
      </c>
      <c r="AC55" s="37"/>
      <c r="AD55" s="37">
        <f t="shared" si="7"/>
        <v>0</v>
      </c>
      <c r="AE55" s="34"/>
      <c r="AF55" s="34" t="s">
        <v>232</v>
      </c>
      <c r="AG55" s="34" t="s">
        <v>232</v>
      </c>
      <c r="AH55" s="34"/>
      <c r="AI55" s="34"/>
      <c r="AJ55" s="34"/>
      <c r="AK55" s="37"/>
      <c r="AL55" s="34"/>
      <c r="AM55" s="34"/>
      <c r="AN55" s="34"/>
      <c r="AO55" s="37">
        <v>30000000</v>
      </c>
      <c r="AP55" s="40"/>
      <c r="AQ55" s="41"/>
      <c r="AR55" s="41"/>
      <c r="AS55" s="41"/>
      <c r="AT55" s="41"/>
      <c r="AU55" s="42"/>
      <c r="AV55" s="42"/>
      <c r="AW55" s="38"/>
      <c r="AX55" s="37"/>
      <c r="AY55" s="37"/>
      <c r="AZ55" s="37" t="s">
        <v>280</v>
      </c>
      <c r="BA55" s="37"/>
      <c r="BB55" s="34" t="s">
        <v>958</v>
      </c>
      <c r="BC55" s="34"/>
      <c r="BD55" s="34">
        <v>1190</v>
      </c>
      <c r="BE55" s="34"/>
      <c r="BF55" s="34" t="s">
        <v>232</v>
      </c>
      <c r="BG55" s="34"/>
      <c r="BH55" s="37">
        <v>324000</v>
      </c>
      <c r="BI55" s="34" t="s">
        <v>1261</v>
      </c>
      <c r="BJ55" s="34" t="s">
        <v>1260</v>
      </c>
      <c r="BK55" s="34"/>
      <c r="BL55" s="34" t="s">
        <v>1200</v>
      </c>
      <c r="BM55" s="34" t="s">
        <v>1262</v>
      </c>
      <c r="BN55" s="34"/>
      <c r="BO55" s="34"/>
      <c r="BP55" s="34"/>
      <c r="BQ55" s="34"/>
      <c r="BR55" s="27"/>
    </row>
    <row r="56" spans="1:70" s="25" customFormat="1" x14ac:dyDescent="0.2">
      <c r="A56" s="33">
        <v>43344</v>
      </c>
      <c r="B56" s="34" t="s">
        <v>163</v>
      </c>
      <c r="C56" s="34" t="s">
        <v>164</v>
      </c>
      <c r="D56" s="34" t="s">
        <v>463</v>
      </c>
      <c r="E56" s="34" t="s">
        <v>165</v>
      </c>
      <c r="F56" s="35">
        <v>41</v>
      </c>
      <c r="G56" s="34" t="s">
        <v>379</v>
      </c>
      <c r="H56" s="34"/>
      <c r="I56" s="34" t="s">
        <v>488</v>
      </c>
      <c r="J56" s="34" t="s">
        <v>325</v>
      </c>
      <c r="K56" s="34"/>
      <c r="L56" s="34"/>
      <c r="M56" s="34"/>
      <c r="N56" s="34"/>
      <c r="O56" s="34"/>
      <c r="P56" s="35">
        <v>41</v>
      </c>
      <c r="Q56" s="35">
        <v>0</v>
      </c>
      <c r="R56" s="35">
        <v>41</v>
      </c>
      <c r="S56" s="35">
        <f>Q56+R56</f>
        <v>41</v>
      </c>
      <c r="T56" s="35">
        <v>0</v>
      </c>
      <c r="U56" s="35">
        <v>0</v>
      </c>
      <c r="V56" s="35">
        <v>0</v>
      </c>
      <c r="W56" s="35">
        <v>0</v>
      </c>
      <c r="X56" s="35">
        <f t="shared" si="4"/>
        <v>0</v>
      </c>
      <c r="Y56" s="35">
        <f t="shared" si="5"/>
        <v>8.1999999999999993</v>
      </c>
      <c r="Z56" s="35">
        <v>0</v>
      </c>
      <c r="AA56" s="35">
        <f t="shared" si="6"/>
        <v>41</v>
      </c>
      <c r="AB56" s="37"/>
      <c r="AC56" s="37"/>
      <c r="AD56" s="37">
        <f t="shared" si="7"/>
        <v>0</v>
      </c>
      <c r="AE56" s="34" t="s">
        <v>349</v>
      </c>
      <c r="AF56" s="34" t="s">
        <v>232</v>
      </c>
      <c r="AG56" s="34" t="s">
        <v>232</v>
      </c>
      <c r="AH56" s="34"/>
      <c r="AI56" s="34"/>
      <c r="AJ56" s="34"/>
      <c r="AK56" s="37"/>
      <c r="AL56" s="34"/>
      <c r="AM56" s="34"/>
      <c r="AN56" s="34"/>
      <c r="AO56" s="37"/>
      <c r="AP56" s="37"/>
      <c r="AQ56" s="41"/>
      <c r="AR56" s="41"/>
      <c r="AS56" s="41"/>
      <c r="AT56" s="41"/>
      <c r="AU56" s="42"/>
      <c r="AV56" s="42"/>
      <c r="AW56" s="38"/>
      <c r="AX56" s="37"/>
      <c r="AY56" s="37"/>
      <c r="AZ56" s="37"/>
      <c r="BA56" s="37"/>
      <c r="BB56" s="34"/>
      <c r="BC56" s="34"/>
      <c r="BD56" s="34"/>
      <c r="BE56" s="34"/>
      <c r="BF56" s="34" t="s">
        <v>232</v>
      </c>
      <c r="BG56" s="34"/>
      <c r="BH56" s="37"/>
      <c r="BI56" s="34" t="s">
        <v>1264</v>
      </c>
      <c r="BJ56" s="34" t="s">
        <v>1213</v>
      </c>
      <c r="BK56" s="34"/>
      <c r="BL56" s="34" t="s">
        <v>1265</v>
      </c>
      <c r="BM56" s="34"/>
      <c r="BN56" s="34"/>
      <c r="BO56" s="34" t="s">
        <v>1400</v>
      </c>
      <c r="BP56" s="34"/>
      <c r="BQ56" s="34"/>
      <c r="BR56" s="27"/>
    </row>
    <row r="57" spans="1:70" s="25" customFormat="1" x14ac:dyDescent="0.2">
      <c r="A57" s="51">
        <v>43221</v>
      </c>
      <c r="B57" s="50" t="s">
        <v>149</v>
      </c>
      <c r="C57" s="50" t="s">
        <v>150</v>
      </c>
      <c r="D57" s="50" t="s">
        <v>463</v>
      </c>
      <c r="E57" s="50" t="s">
        <v>151</v>
      </c>
      <c r="F57" s="35">
        <v>403</v>
      </c>
      <c r="G57" s="34" t="s">
        <v>152</v>
      </c>
      <c r="H57" s="34"/>
      <c r="I57" s="34" t="s">
        <v>390</v>
      </c>
      <c r="J57" s="34" t="s">
        <v>322</v>
      </c>
      <c r="K57" s="34"/>
      <c r="L57" s="34"/>
      <c r="M57" s="34"/>
      <c r="N57" s="34"/>
      <c r="O57" s="34"/>
      <c r="P57" s="35">
        <v>403</v>
      </c>
      <c r="Q57" s="35">
        <v>0</v>
      </c>
      <c r="R57" s="35">
        <v>403</v>
      </c>
      <c r="S57" s="35">
        <f>Q57+R57</f>
        <v>403</v>
      </c>
      <c r="T57" s="35">
        <v>0</v>
      </c>
      <c r="U57" s="35">
        <v>0</v>
      </c>
      <c r="V57" s="35">
        <v>0</v>
      </c>
      <c r="W57" s="35">
        <v>0</v>
      </c>
      <c r="X57" s="35">
        <f t="shared" si="4"/>
        <v>0</v>
      </c>
      <c r="Y57" s="35">
        <f t="shared" si="5"/>
        <v>80.600000000000009</v>
      </c>
      <c r="Z57" s="35">
        <v>94</v>
      </c>
      <c r="AA57" s="35">
        <f t="shared" si="6"/>
        <v>497</v>
      </c>
      <c r="AB57" s="37">
        <v>0</v>
      </c>
      <c r="AC57" s="37"/>
      <c r="AD57" s="37">
        <f t="shared" si="7"/>
        <v>0</v>
      </c>
      <c r="AE57" s="34" t="s">
        <v>345</v>
      </c>
      <c r="AF57" s="34" t="s">
        <v>233</v>
      </c>
      <c r="AG57" s="34" t="s">
        <v>233</v>
      </c>
      <c r="AH57" s="34" t="s">
        <v>359</v>
      </c>
      <c r="AI57" s="34" t="s">
        <v>249</v>
      </c>
      <c r="AJ57" s="34"/>
      <c r="AK57" s="37"/>
      <c r="AL57" s="34"/>
      <c r="AM57" s="34"/>
      <c r="AN57" s="34"/>
      <c r="AO57" s="37"/>
      <c r="AP57" s="37"/>
      <c r="AQ57" s="41"/>
      <c r="AR57" s="41"/>
      <c r="AS57" s="41"/>
      <c r="AT57" s="41"/>
      <c r="AU57" s="42"/>
      <c r="AV57" s="42"/>
      <c r="AW57" s="38"/>
      <c r="AX57" s="37"/>
      <c r="AY57" s="37"/>
      <c r="AZ57" s="37"/>
      <c r="BA57" s="37"/>
      <c r="BB57" s="34"/>
      <c r="BC57" s="34"/>
      <c r="BD57" s="34"/>
      <c r="BE57" s="34"/>
      <c r="BF57" s="34" t="s">
        <v>232</v>
      </c>
      <c r="BG57" s="34"/>
      <c r="BH57" s="37"/>
      <c r="BI57" s="34" t="s">
        <v>1197</v>
      </c>
      <c r="BJ57" s="34" t="s">
        <v>1198</v>
      </c>
      <c r="BK57" s="34"/>
      <c r="BL57" s="34" t="s">
        <v>1200</v>
      </c>
      <c r="BM57" s="34" t="s">
        <v>1199</v>
      </c>
      <c r="BN57" s="34"/>
      <c r="BO57" s="34"/>
      <c r="BP57" s="34"/>
      <c r="BQ57" s="34" t="s">
        <v>1201</v>
      </c>
      <c r="BR57" s="27"/>
    </row>
    <row r="58" spans="1:70" s="25" customFormat="1" x14ac:dyDescent="0.2">
      <c r="A58" s="33">
        <v>42915</v>
      </c>
      <c r="B58" s="34" t="s">
        <v>589</v>
      </c>
      <c r="C58" s="34" t="s">
        <v>64</v>
      </c>
      <c r="D58" s="34" t="s">
        <v>13</v>
      </c>
      <c r="E58" s="34" t="s">
        <v>65</v>
      </c>
      <c r="F58" s="35">
        <v>128</v>
      </c>
      <c r="G58" s="34" t="s">
        <v>379</v>
      </c>
      <c r="H58" s="34" t="s">
        <v>1056</v>
      </c>
      <c r="I58" s="34" t="s">
        <v>488</v>
      </c>
      <c r="J58" s="36" t="s">
        <v>900</v>
      </c>
      <c r="K58" s="34" t="s">
        <v>145</v>
      </c>
      <c r="L58" s="34" t="s">
        <v>901</v>
      </c>
      <c r="M58" s="34"/>
      <c r="N58" s="34"/>
      <c r="O58" s="34"/>
      <c r="P58" s="35">
        <v>128</v>
      </c>
      <c r="Q58" s="35"/>
      <c r="R58" s="35"/>
      <c r="S58" s="35">
        <v>127</v>
      </c>
      <c r="T58" s="35">
        <v>0</v>
      </c>
      <c r="U58" s="35">
        <v>0</v>
      </c>
      <c r="V58" s="35">
        <v>0</v>
      </c>
      <c r="W58" s="35">
        <v>0</v>
      </c>
      <c r="X58" s="35">
        <f t="shared" si="4"/>
        <v>0</v>
      </c>
      <c r="Y58" s="35">
        <f t="shared" si="5"/>
        <v>25.6</v>
      </c>
      <c r="Z58" s="35">
        <v>0</v>
      </c>
      <c r="AA58" s="35">
        <f t="shared" si="6"/>
        <v>127</v>
      </c>
      <c r="AB58" s="37">
        <v>0</v>
      </c>
      <c r="AC58" s="37"/>
      <c r="AD58" s="37">
        <f t="shared" si="7"/>
        <v>0</v>
      </c>
      <c r="AE58" s="34"/>
      <c r="AF58" s="34" t="s">
        <v>232</v>
      </c>
      <c r="AG58" s="34" t="s">
        <v>232</v>
      </c>
      <c r="AH58" s="34"/>
      <c r="AI58" s="34"/>
      <c r="AJ58" s="34"/>
      <c r="AK58" s="37"/>
      <c r="AL58" s="34"/>
      <c r="AM58" s="34"/>
      <c r="AN58" s="34"/>
      <c r="AO58" s="37">
        <v>40000000</v>
      </c>
      <c r="AP58" s="40"/>
      <c r="AQ58" s="41"/>
      <c r="AR58" s="41"/>
      <c r="AS58" s="41"/>
      <c r="AT58" s="41"/>
      <c r="AU58" s="42"/>
      <c r="AV58" s="42"/>
      <c r="AW58" s="38"/>
      <c r="AX58" s="37"/>
      <c r="AY58" s="37"/>
      <c r="AZ58" s="37" t="s">
        <v>280</v>
      </c>
      <c r="BA58" s="37"/>
      <c r="BB58" s="34"/>
      <c r="BC58" s="34"/>
      <c r="BD58" s="34"/>
      <c r="BE58" s="34"/>
      <c r="BF58" s="34" t="s">
        <v>232</v>
      </c>
      <c r="BG58" s="34"/>
      <c r="BH58" s="37">
        <v>152400</v>
      </c>
      <c r="BI58" s="34" t="s">
        <v>1177</v>
      </c>
      <c r="BJ58" s="34" t="s">
        <v>1143</v>
      </c>
      <c r="BK58" s="34"/>
      <c r="BL58" s="34" t="s">
        <v>1161</v>
      </c>
      <c r="BM58" s="34" t="s">
        <v>985</v>
      </c>
      <c r="BN58" s="34"/>
      <c r="BO58" s="34"/>
      <c r="BP58" s="34"/>
      <c r="BQ58" s="34"/>
      <c r="BR58" s="27"/>
    </row>
    <row r="59" spans="1:70" s="25" customFormat="1" x14ac:dyDescent="0.2">
      <c r="A59" s="33">
        <v>43021</v>
      </c>
      <c r="B59" s="34" t="s">
        <v>910</v>
      </c>
      <c r="C59" s="34" t="s">
        <v>908</v>
      </c>
      <c r="D59" s="34" t="s">
        <v>394</v>
      </c>
      <c r="E59" s="34" t="s">
        <v>909</v>
      </c>
      <c r="F59" s="35">
        <v>108</v>
      </c>
      <c r="G59" s="34" t="s">
        <v>6</v>
      </c>
      <c r="H59" s="34" t="s">
        <v>915</v>
      </c>
      <c r="I59" s="34" t="s">
        <v>389</v>
      </c>
      <c r="J59" s="34" t="s">
        <v>911</v>
      </c>
      <c r="K59" s="34"/>
      <c r="L59" s="34" t="s">
        <v>912</v>
      </c>
      <c r="M59" s="34" t="s">
        <v>913</v>
      </c>
      <c r="N59" s="34"/>
      <c r="O59" s="34"/>
      <c r="P59" s="35">
        <v>108</v>
      </c>
      <c r="Q59" s="35">
        <v>108</v>
      </c>
      <c r="R59" s="35">
        <v>0</v>
      </c>
      <c r="S59" s="35">
        <v>108</v>
      </c>
      <c r="T59" s="35">
        <v>0</v>
      </c>
      <c r="U59" s="35">
        <v>0</v>
      </c>
      <c r="V59" s="35">
        <v>0</v>
      </c>
      <c r="W59" s="35">
        <v>0</v>
      </c>
      <c r="X59" s="35">
        <f t="shared" si="4"/>
        <v>0</v>
      </c>
      <c r="Y59" s="35">
        <f t="shared" si="5"/>
        <v>21.6</v>
      </c>
      <c r="Z59" s="35">
        <v>0</v>
      </c>
      <c r="AA59" s="35">
        <f t="shared" si="6"/>
        <v>108</v>
      </c>
      <c r="AB59" s="37">
        <v>100000</v>
      </c>
      <c r="AC59" s="37"/>
      <c r="AD59" s="37">
        <f t="shared" si="7"/>
        <v>100000</v>
      </c>
      <c r="AE59" s="34"/>
      <c r="AF59" s="34" t="s">
        <v>233</v>
      </c>
      <c r="AG59" s="34" t="s">
        <v>232</v>
      </c>
      <c r="AH59" s="34" t="s">
        <v>914</v>
      </c>
      <c r="AI59" s="34" t="s">
        <v>473</v>
      </c>
      <c r="AJ59" s="34" t="s">
        <v>736</v>
      </c>
      <c r="AK59" s="37"/>
      <c r="AL59" s="34"/>
      <c r="AM59" s="34"/>
      <c r="AN59" s="34"/>
      <c r="AO59" s="40">
        <v>31000000</v>
      </c>
      <c r="AP59" s="40"/>
      <c r="AQ59" s="41"/>
      <c r="AR59" s="41"/>
      <c r="AS59" s="41"/>
      <c r="AT59" s="41"/>
      <c r="AU59" s="42"/>
      <c r="AV59" s="42"/>
      <c r="AW59" s="38"/>
      <c r="AX59" s="37"/>
      <c r="AY59" s="37"/>
      <c r="AZ59" s="37">
        <v>199950</v>
      </c>
      <c r="BA59" s="37"/>
      <c r="BB59" s="34" t="s">
        <v>916</v>
      </c>
      <c r="BC59" s="34">
        <v>795</v>
      </c>
      <c r="BD59" s="34"/>
      <c r="BE59" s="34"/>
      <c r="BF59" s="34" t="s">
        <v>233</v>
      </c>
      <c r="BG59" s="34" t="s">
        <v>917</v>
      </c>
      <c r="BH59" s="37"/>
      <c r="BI59" s="34" t="s">
        <v>1177</v>
      </c>
      <c r="BJ59" s="34" t="s">
        <v>1143</v>
      </c>
      <c r="BK59" s="34"/>
      <c r="BL59" s="34" t="s">
        <v>1265</v>
      </c>
      <c r="BM59" s="34" t="s">
        <v>985</v>
      </c>
      <c r="BN59" s="34"/>
      <c r="BO59" s="34"/>
      <c r="BP59" s="34"/>
      <c r="BQ59" s="34"/>
      <c r="BR59" s="27"/>
    </row>
    <row r="60" spans="1:70" s="25" customFormat="1" x14ac:dyDescent="0.2">
      <c r="A60" s="33">
        <v>44098</v>
      </c>
      <c r="B60" s="34" t="s">
        <v>205</v>
      </c>
      <c r="C60" s="34" t="s">
        <v>206</v>
      </c>
      <c r="D60" s="34" t="s">
        <v>394</v>
      </c>
      <c r="E60" s="34" t="s">
        <v>207</v>
      </c>
      <c r="F60" s="35">
        <v>1568</v>
      </c>
      <c r="G60" s="34" t="s">
        <v>196</v>
      </c>
      <c r="H60" s="34"/>
      <c r="I60" s="34" t="s">
        <v>390</v>
      </c>
      <c r="J60" s="34" t="s">
        <v>335</v>
      </c>
      <c r="K60" s="34"/>
      <c r="L60" s="34" t="s">
        <v>344</v>
      </c>
      <c r="M60" s="34"/>
      <c r="N60" s="34"/>
      <c r="O60" s="34"/>
      <c r="P60" s="35">
        <v>1568</v>
      </c>
      <c r="Q60" s="35">
        <v>0</v>
      </c>
      <c r="R60" s="35">
        <v>1568</v>
      </c>
      <c r="S60" s="35">
        <f>Q60+R60</f>
        <v>1568</v>
      </c>
      <c r="T60" s="35">
        <v>0</v>
      </c>
      <c r="U60" s="35">
        <v>0</v>
      </c>
      <c r="V60" s="35">
        <v>0</v>
      </c>
      <c r="W60" s="35">
        <v>0</v>
      </c>
      <c r="X60" s="35">
        <f t="shared" si="4"/>
        <v>0</v>
      </c>
      <c r="Y60" s="35">
        <f t="shared" si="5"/>
        <v>313.60000000000002</v>
      </c>
      <c r="Z60" s="35">
        <v>0</v>
      </c>
      <c r="AA60" s="35">
        <f t="shared" si="6"/>
        <v>1568</v>
      </c>
      <c r="AB60" s="37">
        <v>0</v>
      </c>
      <c r="AC60" s="37"/>
      <c r="AD60" s="37">
        <f t="shared" si="7"/>
        <v>0</v>
      </c>
      <c r="AE60" s="34"/>
      <c r="AF60" s="34" t="s">
        <v>232</v>
      </c>
      <c r="AG60" s="34" t="s">
        <v>232</v>
      </c>
      <c r="AH60" s="34"/>
      <c r="AI60" s="34"/>
      <c r="AJ60" s="34"/>
      <c r="AK60" s="37"/>
      <c r="AL60" s="34"/>
      <c r="AM60" s="34"/>
      <c r="AN60" s="34"/>
      <c r="AO60" s="37">
        <v>301410000</v>
      </c>
      <c r="AP60" s="37">
        <v>256200000</v>
      </c>
      <c r="AQ60" s="41">
        <v>45210000</v>
      </c>
      <c r="AR60" s="41">
        <v>90000</v>
      </c>
      <c r="AS60" s="41">
        <v>16180000</v>
      </c>
      <c r="AT60" s="41">
        <v>16390000</v>
      </c>
      <c r="AU60" s="42">
        <f>AQ60/AP60</f>
        <v>0.17646370023419203</v>
      </c>
      <c r="AV60" s="42">
        <v>0.15</v>
      </c>
      <c r="AW60" s="38">
        <v>3.2</v>
      </c>
      <c r="AX60" s="37">
        <f>AS60/AW60</f>
        <v>5056250</v>
      </c>
      <c r="AY60" s="37">
        <f>AT60/AW60</f>
        <v>5121875</v>
      </c>
      <c r="AZ60" s="37"/>
      <c r="BA60" s="37"/>
      <c r="BB60" s="34"/>
      <c r="BC60" s="34"/>
      <c r="BD60" s="34"/>
      <c r="BE60" s="34"/>
      <c r="BF60" s="34" t="s">
        <v>232</v>
      </c>
      <c r="BG60" s="34"/>
      <c r="BH60" s="37"/>
      <c r="BI60" s="34" t="s">
        <v>1144</v>
      </c>
      <c r="BJ60" s="34" t="s">
        <v>1143</v>
      </c>
      <c r="BK60" s="34"/>
      <c r="BL60" s="34" t="s">
        <v>1161</v>
      </c>
      <c r="BM60" s="34"/>
      <c r="BN60" s="34"/>
      <c r="BO60" s="34"/>
      <c r="BP60" s="34"/>
      <c r="BQ60" s="34" t="s">
        <v>1162</v>
      </c>
      <c r="BR60" s="27"/>
    </row>
    <row r="61" spans="1:70" s="25" customFormat="1" ht="16" x14ac:dyDescent="0.2">
      <c r="A61" s="51">
        <v>42480</v>
      </c>
      <c r="B61" s="50" t="s">
        <v>652</v>
      </c>
      <c r="C61" s="50" t="s">
        <v>651</v>
      </c>
      <c r="D61" s="50" t="s">
        <v>425</v>
      </c>
      <c r="E61" s="50" t="s">
        <v>69</v>
      </c>
      <c r="F61" s="35">
        <v>114</v>
      </c>
      <c r="G61" s="50" t="s">
        <v>6</v>
      </c>
      <c r="H61" s="50" t="s">
        <v>915</v>
      </c>
      <c r="I61" s="34" t="s">
        <v>488</v>
      </c>
      <c r="J61" s="34" t="s">
        <v>21</v>
      </c>
      <c r="K61" s="34"/>
      <c r="L61" s="34" t="s">
        <v>650</v>
      </c>
      <c r="M61" s="34"/>
      <c r="N61" s="34"/>
      <c r="O61" s="34"/>
      <c r="P61" s="35">
        <v>114</v>
      </c>
      <c r="Q61" s="35"/>
      <c r="R61" s="35"/>
      <c r="S61" s="35">
        <v>114</v>
      </c>
      <c r="T61" s="35">
        <v>0</v>
      </c>
      <c r="U61" s="35">
        <v>0</v>
      </c>
      <c r="V61" s="35">
        <v>0</v>
      </c>
      <c r="W61" s="35">
        <v>0</v>
      </c>
      <c r="X61" s="35">
        <f t="shared" si="4"/>
        <v>0</v>
      </c>
      <c r="Y61" s="35">
        <f t="shared" si="5"/>
        <v>22.799999999999997</v>
      </c>
      <c r="Z61" s="35">
        <v>0</v>
      </c>
      <c r="AA61" s="35">
        <f t="shared" si="6"/>
        <v>114</v>
      </c>
      <c r="AB61" s="37">
        <v>0</v>
      </c>
      <c r="AC61" s="37"/>
      <c r="AD61" s="37">
        <f t="shared" si="7"/>
        <v>0</v>
      </c>
      <c r="AE61" s="34"/>
      <c r="AF61" s="34" t="s">
        <v>232</v>
      </c>
      <c r="AG61" s="34" t="s">
        <v>232</v>
      </c>
      <c r="AH61" s="34"/>
      <c r="AI61" s="34"/>
      <c r="AJ61" s="34"/>
      <c r="AK61" s="37"/>
      <c r="AL61" s="34"/>
      <c r="AM61" s="34"/>
      <c r="AN61" s="34"/>
      <c r="AO61" s="37"/>
      <c r="AP61" s="40"/>
      <c r="AQ61" s="41"/>
      <c r="AR61" s="41"/>
      <c r="AS61" s="41"/>
      <c r="AT61" s="41"/>
      <c r="AU61" s="42"/>
      <c r="AV61" s="42"/>
      <c r="AW61" s="38"/>
      <c r="AX61" s="37"/>
      <c r="AY61" s="37"/>
      <c r="AZ61" s="37">
        <v>109995</v>
      </c>
      <c r="BA61" s="55" t="s">
        <v>960</v>
      </c>
      <c r="BB61" s="34"/>
      <c r="BC61" s="34"/>
      <c r="BD61" s="34"/>
      <c r="BE61" s="34"/>
      <c r="BF61" s="34" t="s">
        <v>233</v>
      </c>
      <c r="BG61" s="34" t="s">
        <v>959</v>
      </c>
      <c r="BH61" s="37"/>
      <c r="BI61" s="34" t="s">
        <v>1202</v>
      </c>
      <c r="BJ61" s="34" t="s">
        <v>1203</v>
      </c>
      <c r="BK61" s="34"/>
      <c r="BL61" s="34" t="s">
        <v>1389</v>
      </c>
      <c r="BM61" s="34"/>
      <c r="BN61" s="34"/>
      <c r="BO61" s="34"/>
      <c r="BP61" s="34"/>
      <c r="BQ61" s="34" t="s">
        <v>1401</v>
      </c>
      <c r="BR61" s="27"/>
    </row>
    <row r="62" spans="1:70" s="25" customFormat="1" x14ac:dyDescent="0.2">
      <c r="A62" s="33">
        <v>42831</v>
      </c>
      <c r="B62" s="50" t="s">
        <v>649</v>
      </c>
      <c r="C62" s="34" t="s">
        <v>1069</v>
      </c>
      <c r="D62" s="34" t="s">
        <v>45</v>
      </c>
      <c r="E62" s="34" t="s">
        <v>69</v>
      </c>
      <c r="F62" s="35">
        <v>593</v>
      </c>
      <c r="G62" s="34" t="s">
        <v>6</v>
      </c>
      <c r="H62" s="34" t="s">
        <v>381</v>
      </c>
      <c r="I62" s="34" t="s">
        <v>488</v>
      </c>
      <c r="J62" s="34" t="s">
        <v>21</v>
      </c>
      <c r="K62" s="34"/>
      <c r="L62" s="34" t="s">
        <v>650</v>
      </c>
      <c r="M62" s="34"/>
      <c r="N62" s="34"/>
      <c r="O62" s="34"/>
      <c r="P62" s="35">
        <v>593</v>
      </c>
      <c r="Q62" s="35">
        <v>593</v>
      </c>
      <c r="R62" s="35">
        <v>0</v>
      </c>
      <c r="S62" s="35">
        <v>593</v>
      </c>
      <c r="T62" s="35">
        <v>0</v>
      </c>
      <c r="U62" s="35">
        <v>0</v>
      </c>
      <c r="V62" s="35">
        <v>0</v>
      </c>
      <c r="W62" s="35">
        <v>0</v>
      </c>
      <c r="X62" s="35">
        <f t="shared" si="4"/>
        <v>0</v>
      </c>
      <c r="Y62" s="35">
        <f t="shared" si="5"/>
        <v>118.6</v>
      </c>
      <c r="Z62" s="35">
        <v>0</v>
      </c>
      <c r="AA62" s="35">
        <f t="shared" si="6"/>
        <v>593</v>
      </c>
      <c r="AB62" s="53">
        <v>1100000</v>
      </c>
      <c r="AC62" s="53"/>
      <c r="AD62" s="37">
        <f t="shared" si="7"/>
        <v>1100000</v>
      </c>
      <c r="AE62" s="34" t="s">
        <v>272</v>
      </c>
      <c r="AF62" s="34" t="s">
        <v>232</v>
      </c>
      <c r="AG62" s="34" t="s">
        <v>232</v>
      </c>
      <c r="AH62" s="34"/>
      <c r="AI62" s="34"/>
      <c r="AJ62" s="34"/>
      <c r="AK62" s="37"/>
      <c r="AL62" s="34"/>
      <c r="AM62" s="34"/>
      <c r="AN62" s="34"/>
      <c r="AO62" s="37"/>
      <c r="AP62" s="40"/>
      <c r="AQ62" s="41"/>
      <c r="AR62" s="41"/>
      <c r="AS62" s="41"/>
      <c r="AT62" s="41"/>
      <c r="AU62" s="42"/>
      <c r="AV62" s="42"/>
      <c r="AW62" s="38"/>
      <c r="AX62" s="37"/>
      <c r="AY62" s="37"/>
      <c r="AZ62" s="37"/>
      <c r="BA62" s="37">
        <v>289995</v>
      </c>
      <c r="BB62" s="34" t="s">
        <v>1017</v>
      </c>
      <c r="BC62" s="34"/>
      <c r="BD62" s="34"/>
      <c r="BE62" s="34"/>
      <c r="BF62" s="34" t="s">
        <v>233</v>
      </c>
      <c r="BG62" s="34"/>
      <c r="BH62" s="37">
        <v>730800</v>
      </c>
      <c r="BI62" s="34" t="s">
        <v>1202</v>
      </c>
      <c r="BJ62" s="34" t="s">
        <v>1203</v>
      </c>
      <c r="BK62" s="34"/>
      <c r="BL62" s="34" t="s">
        <v>1205</v>
      </c>
      <c r="BM62" s="34"/>
      <c r="BN62" s="34"/>
      <c r="BO62" s="34"/>
      <c r="BP62" s="34"/>
      <c r="BQ62" s="34" t="s">
        <v>1204</v>
      </c>
      <c r="BR62" s="27"/>
    </row>
    <row r="63" spans="1:70" s="25" customFormat="1" x14ac:dyDescent="0.2">
      <c r="A63" s="33">
        <v>44183</v>
      </c>
      <c r="B63" s="34" t="s">
        <v>989</v>
      </c>
      <c r="C63" s="34" t="s">
        <v>978</v>
      </c>
      <c r="D63" s="34" t="s">
        <v>983</v>
      </c>
      <c r="E63" s="34" t="s">
        <v>990</v>
      </c>
      <c r="F63" s="35">
        <v>73</v>
      </c>
      <c r="G63" s="34" t="s">
        <v>1061</v>
      </c>
      <c r="H63" s="34"/>
      <c r="I63" s="34" t="s">
        <v>390</v>
      </c>
      <c r="J63" s="36" t="s">
        <v>911</v>
      </c>
      <c r="K63" s="34"/>
      <c r="L63" s="34" t="s">
        <v>911</v>
      </c>
      <c r="M63" s="34"/>
      <c r="N63" s="34"/>
      <c r="O63" s="34" t="s">
        <v>988</v>
      </c>
      <c r="P63" s="35">
        <v>73</v>
      </c>
      <c r="Q63" s="35"/>
      <c r="R63" s="35"/>
      <c r="S63" s="35"/>
      <c r="T63" s="35"/>
      <c r="U63" s="35"/>
      <c r="V63" s="35"/>
      <c r="W63" s="35"/>
      <c r="X63" s="35"/>
      <c r="Y63" s="35">
        <f t="shared" si="5"/>
        <v>14.6</v>
      </c>
      <c r="Z63" s="35"/>
      <c r="AA63" s="35"/>
      <c r="AB63" s="37"/>
      <c r="AC63" s="37"/>
      <c r="AD63" s="37">
        <f t="shared" si="7"/>
        <v>0</v>
      </c>
      <c r="AE63" s="34"/>
      <c r="AF63" s="34" t="s">
        <v>232</v>
      </c>
      <c r="AG63" s="34" t="s">
        <v>232</v>
      </c>
      <c r="AH63" s="34"/>
      <c r="AI63" s="34"/>
      <c r="AJ63" s="34"/>
      <c r="AK63" s="37"/>
      <c r="AL63" s="34"/>
      <c r="AM63" s="34"/>
      <c r="AN63" s="34"/>
      <c r="AO63" s="37"/>
      <c r="AP63" s="40"/>
      <c r="AQ63" s="41"/>
      <c r="AR63" s="41"/>
      <c r="AS63" s="41"/>
      <c r="AT63" s="41"/>
      <c r="AU63" s="42"/>
      <c r="AV63" s="42"/>
      <c r="AW63" s="38"/>
      <c r="AX63" s="37"/>
      <c r="AY63" s="37"/>
      <c r="AZ63" s="37"/>
      <c r="BA63" s="37"/>
      <c r="BB63" s="34"/>
      <c r="BC63" s="34"/>
      <c r="BD63" s="34"/>
      <c r="BE63" s="34"/>
      <c r="BF63" s="34" t="s">
        <v>232</v>
      </c>
      <c r="BG63" s="34"/>
      <c r="BH63" s="37"/>
      <c r="BI63" s="34" t="s">
        <v>1144</v>
      </c>
      <c r="BJ63" s="34" t="s">
        <v>1143</v>
      </c>
      <c r="BK63" s="34"/>
      <c r="BL63" s="34" t="s">
        <v>1265</v>
      </c>
      <c r="BM63" s="34" t="s">
        <v>1406</v>
      </c>
      <c r="BN63" s="34"/>
      <c r="BO63" s="34"/>
      <c r="BP63" s="34"/>
      <c r="BQ63" s="34"/>
      <c r="BR63" s="27"/>
    </row>
    <row r="64" spans="1:70" s="25" customFormat="1" x14ac:dyDescent="0.2">
      <c r="A64" s="33">
        <v>44182</v>
      </c>
      <c r="B64" s="50" t="s">
        <v>472</v>
      </c>
      <c r="C64" s="34" t="s">
        <v>976</v>
      </c>
      <c r="D64" s="34" t="s">
        <v>463</v>
      </c>
      <c r="E64" s="34" t="s">
        <v>470</v>
      </c>
      <c r="F64" s="35">
        <v>129</v>
      </c>
      <c r="G64" s="34" t="s">
        <v>1061</v>
      </c>
      <c r="H64" s="34"/>
      <c r="I64" s="34" t="s">
        <v>390</v>
      </c>
      <c r="J64" s="36" t="s">
        <v>471</v>
      </c>
      <c r="K64" s="34"/>
      <c r="L64" s="34"/>
      <c r="M64" s="34"/>
      <c r="N64" s="34"/>
      <c r="O64" s="34"/>
      <c r="P64" s="35">
        <v>129</v>
      </c>
      <c r="Q64" s="35"/>
      <c r="R64" s="35"/>
      <c r="S64" s="35">
        <v>129</v>
      </c>
      <c r="T64" s="35">
        <v>0</v>
      </c>
      <c r="U64" s="35">
        <v>0</v>
      </c>
      <c r="V64" s="35">
        <v>0</v>
      </c>
      <c r="W64" s="35">
        <v>0</v>
      </c>
      <c r="X64" s="35">
        <f t="shared" ref="X64:X90" si="8">SUM(T64:W64)</f>
        <v>0</v>
      </c>
      <c r="Y64" s="35">
        <f t="shared" si="5"/>
        <v>25.8</v>
      </c>
      <c r="Z64" s="35">
        <v>0</v>
      </c>
      <c r="AA64" s="35">
        <f t="shared" ref="AA64:AA97" si="9">S64+X64+Z64</f>
        <v>129</v>
      </c>
      <c r="AB64" s="37"/>
      <c r="AC64" s="37"/>
      <c r="AD64" s="37">
        <f t="shared" si="7"/>
        <v>0</v>
      </c>
      <c r="AE64" s="34"/>
      <c r="AF64" s="34" t="s">
        <v>233</v>
      </c>
      <c r="AG64" s="34" t="s">
        <v>232</v>
      </c>
      <c r="AH64" s="34" t="s">
        <v>993</v>
      </c>
      <c r="AI64" s="34" t="s">
        <v>473</v>
      </c>
      <c r="AJ64" s="34" t="s">
        <v>994</v>
      </c>
      <c r="AK64" s="37"/>
      <c r="AL64" s="34"/>
      <c r="AM64" s="34"/>
      <c r="AN64" s="34"/>
      <c r="AO64" s="37">
        <v>32000000</v>
      </c>
      <c r="AP64" s="40">
        <v>20000000</v>
      </c>
      <c r="AQ64" s="41"/>
      <c r="AR64" s="41"/>
      <c r="AS64" s="41"/>
      <c r="AT64" s="41"/>
      <c r="AU64" s="42"/>
      <c r="AV64" s="34"/>
      <c r="AW64" s="34"/>
      <c r="AX64" s="37"/>
      <c r="AY64" s="37"/>
      <c r="AZ64" s="37"/>
      <c r="BA64" s="37"/>
      <c r="BB64" s="34"/>
      <c r="BC64" s="34"/>
      <c r="BD64" s="34"/>
      <c r="BE64" s="34"/>
      <c r="BF64" s="34" t="s">
        <v>232</v>
      </c>
      <c r="BG64" s="34"/>
      <c r="BH64" s="37"/>
      <c r="BI64" s="34" t="s">
        <v>1144</v>
      </c>
      <c r="BJ64" s="34" t="s">
        <v>1143</v>
      </c>
      <c r="BK64" s="34"/>
      <c r="BL64" s="34" t="s">
        <v>1407</v>
      </c>
      <c r="BM64" s="34" t="s">
        <v>1408</v>
      </c>
      <c r="BN64" s="34"/>
      <c r="BO64" s="34"/>
      <c r="BP64" s="34"/>
      <c r="BQ64" s="34" t="s">
        <v>1409</v>
      </c>
      <c r="BR64" s="27"/>
    </row>
    <row r="65" spans="1:70" s="25" customFormat="1" x14ac:dyDescent="0.2">
      <c r="A65" s="33">
        <v>41586</v>
      </c>
      <c r="B65" s="34" t="s">
        <v>672</v>
      </c>
      <c r="C65" s="34" t="s">
        <v>849</v>
      </c>
      <c r="D65" s="34" t="s">
        <v>8</v>
      </c>
      <c r="E65" s="34" t="s">
        <v>669</v>
      </c>
      <c r="F65" s="35">
        <v>497</v>
      </c>
      <c r="G65" s="34" t="s">
        <v>379</v>
      </c>
      <c r="H65" s="34" t="s">
        <v>1043</v>
      </c>
      <c r="I65" s="34" t="s">
        <v>389</v>
      </c>
      <c r="J65" s="36" t="s">
        <v>1044</v>
      </c>
      <c r="K65" s="34" t="s">
        <v>139</v>
      </c>
      <c r="L65" s="34" t="s">
        <v>5</v>
      </c>
      <c r="M65" s="34"/>
      <c r="N65" s="34" t="s">
        <v>320</v>
      </c>
      <c r="O65" s="34"/>
      <c r="P65" s="35">
        <v>497</v>
      </c>
      <c r="Q65" s="35">
        <v>0</v>
      </c>
      <c r="R65" s="35">
        <v>497</v>
      </c>
      <c r="S65" s="35">
        <v>497</v>
      </c>
      <c r="T65" s="35">
        <v>0</v>
      </c>
      <c r="U65" s="35">
        <v>0</v>
      </c>
      <c r="V65" s="35">
        <v>0</v>
      </c>
      <c r="W65" s="35">
        <v>0</v>
      </c>
      <c r="X65" s="35">
        <f t="shared" si="8"/>
        <v>0</v>
      </c>
      <c r="Y65" s="35">
        <f t="shared" si="5"/>
        <v>99.399999999999991</v>
      </c>
      <c r="Z65" s="35">
        <v>0</v>
      </c>
      <c r="AA65" s="35">
        <f t="shared" si="9"/>
        <v>497</v>
      </c>
      <c r="AB65" s="37"/>
      <c r="AC65" s="37"/>
      <c r="AD65" s="37">
        <f t="shared" si="7"/>
        <v>0</v>
      </c>
      <c r="AE65" s="34"/>
      <c r="AF65" s="34" t="s">
        <v>232</v>
      </c>
      <c r="AG65" s="34" t="s">
        <v>232</v>
      </c>
      <c r="AH65" s="34"/>
      <c r="AI65" s="34"/>
      <c r="AJ65" s="34"/>
      <c r="AK65" s="37">
        <v>35100000</v>
      </c>
      <c r="AL65" s="34" t="s">
        <v>584</v>
      </c>
      <c r="AM65" s="34"/>
      <c r="AN65" s="34"/>
      <c r="AO65" s="37">
        <v>110000000</v>
      </c>
      <c r="AP65" s="37"/>
      <c r="AQ65" s="41"/>
      <c r="AR65" s="41"/>
      <c r="AS65" s="41"/>
      <c r="AT65" s="41"/>
      <c r="AU65" s="42"/>
      <c r="AV65" s="42"/>
      <c r="AW65" s="38"/>
      <c r="AX65" s="37"/>
      <c r="AY65" s="37"/>
      <c r="AZ65" s="37"/>
      <c r="BA65" s="37"/>
      <c r="BB65" s="34"/>
      <c r="BC65" s="34">
        <v>925</v>
      </c>
      <c r="BD65" s="34">
        <v>1050</v>
      </c>
      <c r="BE65" s="34">
        <v>1650</v>
      </c>
      <c r="BF65" s="34" t="s">
        <v>232</v>
      </c>
      <c r="BG65" s="34"/>
      <c r="BH65" s="37"/>
      <c r="BI65" s="34" t="s">
        <v>1206</v>
      </c>
      <c r="BJ65" s="34" t="s">
        <v>1207</v>
      </c>
      <c r="BK65" s="34"/>
      <c r="BL65" s="34" t="s">
        <v>1207</v>
      </c>
      <c r="BM65" s="34"/>
      <c r="BN65" s="34"/>
      <c r="BO65" s="34"/>
      <c r="BP65" s="34"/>
      <c r="BQ65" s="34" t="s">
        <v>1208</v>
      </c>
      <c r="BR65" s="27"/>
    </row>
    <row r="66" spans="1:70" s="25" customFormat="1" x14ac:dyDescent="0.2">
      <c r="A66" s="51">
        <v>42264</v>
      </c>
      <c r="B66" s="50" t="s">
        <v>623</v>
      </c>
      <c r="C66" s="50" t="s">
        <v>70</v>
      </c>
      <c r="D66" s="50" t="s">
        <v>26</v>
      </c>
      <c r="E66" s="50" t="s">
        <v>71</v>
      </c>
      <c r="F66" s="35">
        <v>66</v>
      </c>
      <c r="G66" s="50" t="s">
        <v>6</v>
      </c>
      <c r="H66" s="34" t="s">
        <v>25</v>
      </c>
      <c r="I66" s="34" t="s">
        <v>389</v>
      </c>
      <c r="J66" s="34" t="s">
        <v>72</v>
      </c>
      <c r="K66" s="34"/>
      <c r="L66" s="34"/>
      <c r="M66" s="34"/>
      <c r="N66" s="34"/>
      <c r="O66" s="34"/>
      <c r="P66" s="35">
        <v>66</v>
      </c>
      <c r="Q66" s="35">
        <v>66</v>
      </c>
      <c r="R66" s="35">
        <v>0</v>
      </c>
      <c r="S66" s="35">
        <v>66</v>
      </c>
      <c r="T66" s="35">
        <v>0</v>
      </c>
      <c r="U66" s="35">
        <v>0</v>
      </c>
      <c r="V66" s="35">
        <v>0</v>
      </c>
      <c r="W66" s="35">
        <v>0</v>
      </c>
      <c r="X66" s="35">
        <f t="shared" si="8"/>
        <v>0</v>
      </c>
      <c r="Y66" s="35">
        <f t="shared" ref="Y66:Y97" si="10">P66/100*20</f>
        <v>13.200000000000001</v>
      </c>
      <c r="Z66" s="35">
        <v>0</v>
      </c>
      <c r="AA66" s="35">
        <f t="shared" si="9"/>
        <v>66</v>
      </c>
      <c r="AB66" s="37">
        <v>0</v>
      </c>
      <c r="AC66" s="37"/>
      <c r="AD66" s="37">
        <f t="shared" ref="AD66:AD97" si="11">SUM(AB66:AC66)</f>
        <v>0</v>
      </c>
      <c r="AE66" s="34"/>
      <c r="AF66" s="34" t="s">
        <v>232</v>
      </c>
      <c r="AG66" s="34" t="s">
        <v>232</v>
      </c>
      <c r="AH66" s="34"/>
      <c r="AI66" s="34"/>
      <c r="AJ66" s="34"/>
      <c r="AK66" s="37"/>
      <c r="AL66" s="34"/>
      <c r="AM66" s="34"/>
      <c r="AN66" s="34"/>
      <c r="AO66" s="37"/>
      <c r="AP66" s="40"/>
      <c r="AQ66" s="41"/>
      <c r="AR66" s="41"/>
      <c r="AS66" s="41"/>
      <c r="AT66" s="41"/>
      <c r="AU66" s="42"/>
      <c r="AV66" s="42"/>
      <c r="AW66" s="38"/>
      <c r="AX66" s="37"/>
      <c r="AY66" s="37"/>
      <c r="AZ66" s="37">
        <v>165000</v>
      </c>
      <c r="BA66" s="37"/>
      <c r="BB66" s="34" t="s">
        <v>289</v>
      </c>
      <c r="BC66" s="34"/>
      <c r="BD66" s="34"/>
      <c r="BE66" s="34"/>
      <c r="BF66" s="34" t="s">
        <v>233</v>
      </c>
      <c r="BG66" s="34"/>
      <c r="BH66" s="37">
        <v>79200</v>
      </c>
      <c r="BI66" s="34" t="s">
        <v>1402</v>
      </c>
      <c r="BJ66" s="34" t="s">
        <v>1403</v>
      </c>
      <c r="BK66" s="34"/>
      <c r="BL66" s="34" t="s">
        <v>1265</v>
      </c>
      <c r="BM66" s="34" t="s">
        <v>1410</v>
      </c>
      <c r="BN66" s="34"/>
      <c r="BO66" s="34"/>
      <c r="BP66" s="34"/>
      <c r="BQ66" s="34"/>
      <c r="BR66" s="27"/>
    </row>
    <row r="67" spans="1:70" s="25" customFormat="1" x14ac:dyDescent="0.2">
      <c r="A67" s="33">
        <v>43755</v>
      </c>
      <c r="B67" s="34" t="s">
        <v>180</v>
      </c>
      <c r="C67" s="34" t="s">
        <v>181</v>
      </c>
      <c r="D67" s="34" t="s">
        <v>463</v>
      </c>
      <c r="E67" s="34" t="s">
        <v>182</v>
      </c>
      <c r="F67" s="35">
        <v>361</v>
      </c>
      <c r="G67" s="34" t="s">
        <v>6</v>
      </c>
      <c r="H67" s="34"/>
      <c r="I67" s="34" t="s">
        <v>390</v>
      </c>
      <c r="J67" s="34" t="s">
        <v>332</v>
      </c>
      <c r="K67" s="34"/>
      <c r="L67" s="34" t="s">
        <v>338</v>
      </c>
      <c r="M67" s="34"/>
      <c r="N67" s="34"/>
      <c r="O67" s="34"/>
      <c r="P67" s="35">
        <v>361</v>
      </c>
      <c r="Q67" s="35"/>
      <c r="R67" s="35"/>
      <c r="S67" s="35">
        <v>361</v>
      </c>
      <c r="T67" s="35">
        <v>0</v>
      </c>
      <c r="U67" s="35">
        <v>0</v>
      </c>
      <c r="V67" s="35">
        <v>0</v>
      </c>
      <c r="W67" s="35">
        <v>0</v>
      </c>
      <c r="X67" s="35">
        <f t="shared" si="8"/>
        <v>0</v>
      </c>
      <c r="Y67" s="35">
        <f t="shared" si="10"/>
        <v>72.2</v>
      </c>
      <c r="Z67" s="35">
        <v>0</v>
      </c>
      <c r="AA67" s="35">
        <f t="shared" si="9"/>
        <v>361</v>
      </c>
      <c r="AB67" s="37">
        <v>1000000</v>
      </c>
      <c r="AC67" s="37"/>
      <c r="AD67" s="37">
        <f t="shared" si="11"/>
        <v>1000000</v>
      </c>
      <c r="AE67" s="34"/>
      <c r="AF67" s="34" t="s">
        <v>233</v>
      </c>
      <c r="AG67" s="34" t="s">
        <v>233</v>
      </c>
      <c r="AH67" s="34" t="s">
        <v>364</v>
      </c>
      <c r="AI67" s="34" t="s">
        <v>363</v>
      </c>
      <c r="AJ67" s="34"/>
      <c r="AK67" s="37"/>
      <c r="AL67" s="34"/>
      <c r="AM67" s="34" t="s">
        <v>369</v>
      </c>
      <c r="AN67" s="34" t="s">
        <v>371</v>
      </c>
      <c r="AO67" s="37">
        <v>111330000</v>
      </c>
      <c r="AP67" s="37">
        <v>96210000</v>
      </c>
      <c r="AQ67" s="41">
        <v>21120000</v>
      </c>
      <c r="AR67" s="41">
        <v>700000</v>
      </c>
      <c r="AS67" s="41">
        <v>8660000</v>
      </c>
      <c r="AT67" s="41">
        <v>5140000</v>
      </c>
      <c r="AU67" s="42">
        <f>AQ67/AP67</f>
        <v>0.21951980043654507</v>
      </c>
      <c r="AV67" s="42">
        <v>0.18970000000000001</v>
      </c>
      <c r="AW67" s="38">
        <v>0.4</v>
      </c>
      <c r="AX67" s="37">
        <f>AS67/AW67</f>
        <v>21650000</v>
      </c>
      <c r="AY67" s="37">
        <f>AT67/AW67</f>
        <v>12850000</v>
      </c>
      <c r="AZ67" s="37">
        <v>217000</v>
      </c>
      <c r="BA67" s="37"/>
      <c r="BB67" s="34" t="s">
        <v>374</v>
      </c>
      <c r="BC67" s="34"/>
      <c r="BD67" s="34"/>
      <c r="BE67" s="34"/>
      <c r="BF67" s="34" t="s">
        <v>232</v>
      </c>
      <c r="BG67" s="34"/>
      <c r="BH67" s="37"/>
      <c r="BI67" s="34" t="s">
        <v>1144</v>
      </c>
      <c r="BJ67" s="34" t="s">
        <v>1143</v>
      </c>
      <c r="BK67" s="34"/>
      <c r="BL67" s="34" t="s">
        <v>1277</v>
      </c>
      <c r="BM67" s="34"/>
      <c r="BN67" s="34"/>
      <c r="BO67" s="34"/>
      <c r="BP67" s="34"/>
      <c r="BQ67" s="34" t="s">
        <v>1276</v>
      </c>
      <c r="BR67" s="27"/>
    </row>
    <row r="68" spans="1:70" s="25" customFormat="1" x14ac:dyDescent="0.2">
      <c r="A68" s="33">
        <v>43435</v>
      </c>
      <c r="B68" s="34" t="s">
        <v>168</v>
      </c>
      <c r="C68" s="34" t="s">
        <v>169</v>
      </c>
      <c r="D68" s="34" t="s">
        <v>394</v>
      </c>
      <c r="E68" s="34" t="s">
        <v>170</v>
      </c>
      <c r="F68" s="35">
        <v>171</v>
      </c>
      <c r="G68" s="34" t="s">
        <v>1061</v>
      </c>
      <c r="H68" s="34"/>
      <c r="I68" s="34" t="s">
        <v>390</v>
      </c>
      <c r="J68" s="34" t="s">
        <v>327</v>
      </c>
      <c r="K68" s="34"/>
      <c r="L68" s="34"/>
      <c r="M68" s="34"/>
      <c r="N68" s="34"/>
      <c r="O68" s="34"/>
      <c r="P68" s="35">
        <v>171</v>
      </c>
      <c r="Q68" s="35"/>
      <c r="R68" s="35"/>
      <c r="S68" s="35">
        <v>171</v>
      </c>
      <c r="T68" s="35">
        <v>0</v>
      </c>
      <c r="U68" s="35">
        <v>0</v>
      </c>
      <c r="V68" s="35">
        <v>0</v>
      </c>
      <c r="W68" s="35">
        <v>0</v>
      </c>
      <c r="X68" s="35">
        <f t="shared" si="8"/>
        <v>0</v>
      </c>
      <c r="Y68" s="35">
        <f t="shared" si="10"/>
        <v>34.200000000000003</v>
      </c>
      <c r="Z68" s="35">
        <v>0</v>
      </c>
      <c r="AA68" s="35">
        <f t="shared" si="9"/>
        <v>171</v>
      </c>
      <c r="AB68" s="37">
        <v>400000</v>
      </c>
      <c r="AC68" s="37"/>
      <c r="AD68" s="37">
        <f t="shared" si="11"/>
        <v>400000</v>
      </c>
      <c r="AE68" s="34" t="s">
        <v>351</v>
      </c>
      <c r="AF68" s="34" t="s">
        <v>233</v>
      </c>
      <c r="AG68" s="34" t="s">
        <v>232</v>
      </c>
      <c r="AH68" s="34" t="s">
        <v>362</v>
      </c>
      <c r="AI68" s="34" t="s">
        <v>363</v>
      </c>
      <c r="AJ68" s="34"/>
      <c r="AK68" s="37"/>
      <c r="AL68" s="34"/>
      <c r="AM68" s="34"/>
      <c r="AN68" s="34"/>
      <c r="AO68" s="37">
        <v>60000000</v>
      </c>
      <c r="AP68" s="37"/>
      <c r="AQ68" s="41"/>
      <c r="AR68" s="41"/>
      <c r="AS68" s="41"/>
      <c r="AT68" s="41"/>
      <c r="AU68" s="42"/>
      <c r="AV68" s="42"/>
      <c r="AW68" s="38"/>
      <c r="AX68" s="37"/>
      <c r="AY68" s="37"/>
      <c r="AZ68" s="37"/>
      <c r="BA68" s="37"/>
      <c r="BB68" s="34"/>
      <c r="BC68" s="34"/>
      <c r="BD68" s="34"/>
      <c r="BE68" s="34"/>
      <c r="BF68" s="34" t="s">
        <v>232</v>
      </c>
      <c r="BG68" s="34"/>
      <c r="BH68" s="37"/>
      <c r="BI68" s="34" t="s">
        <v>1144</v>
      </c>
      <c r="BJ68" s="34" t="s">
        <v>1322</v>
      </c>
      <c r="BK68" s="34"/>
      <c r="BL68" s="34" t="s">
        <v>1321</v>
      </c>
      <c r="BM68" s="34"/>
      <c r="BN68" s="34"/>
      <c r="BO68" s="34"/>
      <c r="BP68" s="34"/>
      <c r="BQ68" s="34" t="s">
        <v>1323</v>
      </c>
      <c r="BR68" s="27"/>
    </row>
    <row r="69" spans="1:70" s="25" customFormat="1" x14ac:dyDescent="0.2">
      <c r="A69" s="51">
        <v>41235</v>
      </c>
      <c r="B69" s="50" t="s">
        <v>773</v>
      </c>
      <c r="C69" s="50" t="s">
        <v>777</v>
      </c>
      <c r="D69" s="50" t="s">
        <v>13</v>
      </c>
      <c r="E69" s="50" t="s">
        <v>774</v>
      </c>
      <c r="F69" s="35">
        <v>46</v>
      </c>
      <c r="G69" s="50" t="s">
        <v>6</v>
      </c>
      <c r="H69" s="50" t="s">
        <v>1018</v>
      </c>
      <c r="I69" s="34" t="s">
        <v>389</v>
      </c>
      <c r="J69" s="36" t="s">
        <v>771</v>
      </c>
      <c r="K69" s="34"/>
      <c r="L69" s="36" t="s">
        <v>771</v>
      </c>
      <c r="M69" s="34" t="s">
        <v>772</v>
      </c>
      <c r="N69" s="34"/>
      <c r="O69" s="34"/>
      <c r="P69" s="35">
        <v>46</v>
      </c>
      <c r="Q69" s="35">
        <v>46</v>
      </c>
      <c r="R69" s="35">
        <v>0</v>
      </c>
      <c r="S69" s="35">
        <v>46</v>
      </c>
      <c r="T69" s="35">
        <v>0</v>
      </c>
      <c r="U69" s="35">
        <v>0</v>
      </c>
      <c r="V69" s="35">
        <v>0</v>
      </c>
      <c r="W69" s="35">
        <v>0</v>
      </c>
      <c r="X69" s="35">
        <f t="shared" si="8"/>
        <v>0</v>
      </c>
      <c r="Y69" s="35">
        <f t="shared" si="10"/>
        <v>9.2000000000000011</v>
      </c>
      <c r="Z69" s="35">
        <v>0</v>
      </c>
      <c r="AA69" s="35">
        <f t="shared" si="9"/>
        <v>46</v>
      </c>
      <c r="AB69" s="37"/>
      <c r="AC69" s="37"/>
      <c r="AD69" s="37">
        <f t="shared" si="11"/>
        <v>0</v>
      </c>
      <c r="AE69" s="34"/>
      <c r="AF69" s="34" t="s">
        <v>232</v>
      </c>
      <c r="AG69" s="34" t="s">
        <v>232</v>
      </c>
      <c r="AH69" s="34"/>
      <c r="AI69" s="34"/>
      <c r="AJ69" s="34"/>
      <c r="AK69" s="37"/>
      <c r="AL69" s="34"/>
      <c r="AM69" s="34"/>
      <c r="AN69" s="34"/>
      <c r="AO69" s="37"/>
      <c r="AP69" s="37"/>
      <c r="AQ69" s="41"/>
      <c r="AR69" s="41"/>
      <c r="AS69" s="41"/>
      <c r="AT69" s="41"/>
      <c r="AU69" s="42"/>
      <c r="AV69" s="42"/>
      <c r="AW69" s="38"/>
      <c r="AX69" s="37"/>
      <c r="AY69" s="37"/>
      <c r="AZ69" s="37"/>
      <c r="BA69" s="37"/>
      <c r="BB69" s="34"/>
      <c r="BC69" s="34"/>
      <c r="BD69" s="34"/>
      <c r="BE69" s="34"/>
      <c r="BF69" s="34" t="s">
        <v>232</v>
      </c>
      <c r="BG69" s="34"/>
      <c r="BH69" s="37"/>
      <c r="BI69" s="34" t="s">
        <v>1404</v>
      </c>
      <c r="BJ69" s="34" t="s">
        <v>1411</v>
      </c>
      <c r="BK69" s="34"/>
      <c r="BL69" s="34" t="s">
        <v>1411</v>
      </c>
      <c r="BM69" s="34" t="s">
        <v>1412</v>
      </c>
      <c r="BN69" s="34"/>
      <c r="BO69" s="34"/>
      <c r="BP69" s="34"/>
      <c r="BQ69" s="34"/>
      <c r="BR69" s="27"/>
    </row>
    <row r="70" spans="1:70" s="25" customFormat="1" x14ac:dyDescent="0.2">
      <c r="A70" s="33">
        <v>42320</v>
      </c>
      <c r="B70" s="50" t="s">
        <v>775</v>
      </c>
      <c r="C70" s="34" t="s">
        <v>776</v>
      </c>
      <c r="D70" s="34" t="s">
        <v>13</v>
      </c>
      <c r="E70" s="34" t="s">
        <v>73</v>
      </c>
      <c r="F70" s="35">
        <v>101</v>
      </c>
      <c r="G70" s="34" t="s">
        <v>6</v>
      </c>
      <c r="H70" s="34" t="s">
        <v>1018</v>
      </c>
      <c r="I70" s="34" t="s">
        <v>389</v>
      </c>
      <c r="J70" s="34" t="s">
        <v>74</v>
      </c>
      <c r="K70" s="34"/>
      <c r="L70" s="34"/>
      <c r="M70" s="34" t="s">
        <v>772</v>
      </c>
      <c r="N70" s="34"/>
      <c r="O70" s="34"/>
      <c r="P70" s="35">
        <v>101</v>
      </c>
      <c r="Q70" s="35"/>
      <c r="R70" s="35"/>
      <c r="S70" s="35">
        <v>101</v>
      </c>
      <c r="T70" s="35">
        <v>0</v>
      </c>
      <c r="U70" s="35">
        <v>0</v>
      </c>
      <c r="V70" s="35">
        <v>0</v>
      </c>
      <c r="W70" s="35">
        <v>0</v>
      </c>
      <c r="X70" s="35">
        <f t="shared" si="8"/>
        <v>0</v>
      </c>
      <c r="Y70" s="35">
        <f t="shared" si="10"/>
        <v>20.2</v>
      </c>
      <c r="Z70" s="35">
        <v>0</v>
      </c>
      <c r="AA70" s="35">
        <f t="shared" si="9"/>
        <v>101</v>
      </c>
      <c r="AB70" s="37">
        <v>0</v>
      </c>
      <c r="AC70" s="37"/>
      <c r="AD70" s="37">
        <f t="shared" si="11"/>
        <v>0</v>
      </c>
      <c r="AE70" s="34"/>
      <c r="AF70" s="34" t="s">
        <v>232</v>
      </c>
      <c r="AG70" s="34" t="s">
        <v>232</v>
      </c>
      <c r="AH70" s="34"/>
      <c r="AI70" s="34"/>
      <c r="AJ70" s="34"/>
      <c r="AK70" s="37"/>
      <c r="AL70" s="34"/>
      <c r="AM70" s="34"/>
      <c r="AN70" s="34"/>
      <c r="AO70" s="37">
        <v>15000000</v>
      </c>
      <c r="AP70" s="40">
        <v>15000000</v>
      </c>
      <c r="AQ70" s="41"/>
      <c r="AR70" s="41"/>
      <c r="AS70" s="41"/>
      <c r="AT70" s="41"/>
      <c r="AU70" s="42"/>
      <c r="AV70" s="42"/>
      <c r="AW70" s="38"/>
      <c r="AX70" s="37"/>
      <c r="AY70" s="37"/>
      <c r="AZ70" s="37" t="s">
        <v>280</v>
      </c>
      <c r="BA70" s="37"/>
      <c r="BB70" s="34"/>
      <c r="BC70" s="34"/>
      <c r="BD70" s="34"/>
      <c r="BE70" s="34"/>
      <c r="BF70" s="34" t="s">
        <v>232</v>
      </c>
      <c r="BG70" s="34"/>
      <c r="BH70" s="37">
        <v>121200</v>
      </c>
      <c r="BI70" s="34" t="s">
        <v>1405</v>
      </c>
      <c r="BJ70" s="34" t="s">
        <v>1143</v>
      </c>
      <c r="BK70" s="34"/>
      <c r="BL70" s="34" t="s">
        <v>1413</v>
      </c>
      <c r="BM70" s="34" t="s">
        <v>1309</v>
      </c>
      <c r="BN70" s="34"/>
      <c r="BO70" s="34"/>
      <c r="BP70" s="34"/>
      <c r="BQ70" s="34"/>
      <c r="BR70" s="27"/>
    </row>
    <row r="71" spans="1:70" s="25" customFormat="1" x14ac:dyDescent="0.2">
      <c r="A71" s="33">
        <v>44042</v>
      </c>
      <c r="B71" s="34" t="s">
        <v>189</v>
      </c>
      <c r="C71" s="34" t="s">
        <v>492</v>
      </c>
      <c r="D71" s="34" t="s">
        <v>578</v>
      </c>
      <c r="E71" s="34" t="s">
        <v>190</v>
      </c>
      <c r="F71" s="35">
        <v>106</v>
      </c>
      <c r="G71" s="34" t="s">
        <v>6</v>
      </c>
      <c r="H71" s="34"/>
      <c r="I71" s="34" t="s">
        <v>390</v>
      </c>
      <c r="J71" s="34" t="s">
        <v>333</v>
      </c>
      <c r="K71" s="34"/>
      <c r="L71" s="34" t="s">
        <v>341</v>
      </c>
      <c r="M71" s="34"/>
      <c r="N71" s="34"/>
      <c r="O71" s="34"/>
      <c r="P71" s="35">
        <v>106</v>
      </c>
      <c r="Q71" s="35">
        <v>106</v>
      </c>
      <c r="R71" s="35">
        <v>0</v>
      </c>
      <c r="S71" s="35">
        <f>Q71+R71</f>
        <v>106</v>
      </c>
      <c r="T71" s="35">
        <v>0</v>
      </c>
      <c r="U71" s="35">
        <v>0</v>
      </c>
      <c r="V71" s="35">
        <v>0</v>
      </c>
      <c r="W71" s="35">
        <v>0</v>
      </c>
      <c r="X71" s="35">
        <f t="shared" si="8"/>
        <v>0</v>
      </c>
      <c r="Y71" s="35">
        <f t="shared" si="10"/>
        <v>21.200000000000003</v>
      </c>
      <c r="Z71" s="35">
        <v>0</v>
      </c>
      <c r="AA71" s="35">
        <f t="shared" si="9"/>
        <v>106</v>
      </c>
      <c r="AB71" s="37">
        <v>0</v>
      </c>
      <c r="AC71" s="37"/>
      <c r="AD71" s="37">
        <f t="shared" si="11"/>
        <v>0</v>
      </c>
      <c r="AE71" s="34" t="s">
        <v>355</v>
      </c>
      <c r="AF71" s="34" t="s">
        <v>232</v>
      </c>
      <c r="AG71" s="34" t="s">
        <v>232</v>
      </c>
      <c r="AH71" s="34"/>
      <c r="AI71" s="34"/>
      <c r="AJ71" s="34"/>
      <c r="AK71" s="37">
        <v>10000000</v>
      </c>
      <c r="AL71" s="34" t="s">
        <v>368</v>
      </c>
      <c r="AM71" s="34" t="s">
        <v>369</v>
      </c>
      <c r="AN71" s="34"/>
      <c r="AO71" s="37">
        <v>27680000</v>
      </c>
      <c r="AP71" s="37">
        <v>23640000</v>
      </c>
      <c r="AQ71" s="41">
        <v>4020000</v>
      </c>
      <c r="AR71" s="41">
        <v>630000</v>
      </c>
      <c r="AS71" s="41">
        <v>1400000</v>
      </c>
      <c r="AT71" s="41">
        <v>1040000</v>
      </c>
      <c r="AU71" s="42">
        <f>AQ71/AP71</f>
        <v>0.17005076142131981</v>
      </c>
      <c r="AV71" s="42">
        <v>0.1452</v>
      </c>
      <c r="AW71" s="38">
        <v>0.44</v>
      </c>
      <c r="AX71" s="37">
        <f>AS71/AW71</f>
        <v>3181818.1818181816</v>
      </c>
      <c r="AY71" s="37">
        <f>AT71/AW71</f>
        <v>2363636.3636363638</v>
      </c>
      <c r="AZ71" s="37">
        <v>205000</v>
      </c>
      <c r="BA71" s="37"/>
      <c r="BB71" s="34" t="s">
        <v>376</v>
      </c>
      <c r="BC71" s="34"/>
      <c r="BD71" s="34"/>
      <c r="BE71" s="34"/>
      <c r="BF71" s="34" t="s">
        <v>233</v>
      </c>
      <c r="BG71" s="34" t="s">
        <v>378</v>
      </c>
      <c r="BH71" s="37"/>
      <c r="BI71" s="34" t="s">
        <v>1405</v>
      </c>
      <c r="BJ71" s="34" t="s">
        <v>1183</v>
      </c>
      <c r="BK71" s="34"/>
      <c r="BL71" s="34" t="s">
        <v>1413</v>
      </c>
      <c r="BM71" s="34" t="s">
        <v>1343</v>
      </c>
      <c r="BN71" s="34"/>
      <c r="BO71" s="34"/>
      <c r="BP71" s="34"/>
      <c r="BQ71" s="34"/>
      <c r="BR71" s="27"/>
    </row>
    <row r="72" spans="1:70" s="25" customFormat="1" x14ac:dyDescent="0.2">
      <c r="A72" s="33">
        <v>42635</v>
      </c>
      <c r="B72" s="34" t="s">
        <v>739</v>
      </c>
      <c r="C72" s="34" t="s">
        <v>491</v>
      </c>
      <c r="D72" s="34" t="s">
        <v>11</v>
      </c>
      <c r="E72" s="34" t="s">
        <v>75</v>
      </c>
      <c r="F72" s="35">
        <v>478</v>
      </c>
      <c r="G72" s="34" t="s">
        <v>379</v>
      </c>
      <c r="H72" s="34" t="s">
        <v>1028</v>
      </c>
      <c r="I72" s="34" t="s">
        <v>488</v>
      </c>
      <c r="J72" s="36" t="s">
        <v>892</v>
      </c>
      <c r="K72" s="34" t="s">
        <v>893</v>
      </c>
      <c r="L72" s="34" t="s">
        <v>742</v>
      </c>
      <c r="M72" s="34"/>
      <c r="N72" s="34" t="s">
        <v>741</v>
      </c>
      <c r="O72" s="36" t="s">
        <v>740</v>
      </c>
      <c r="P72" s="35">
        <v>478</v>
      </c>
      <c r="Q72" s="35"/>
      <c r="R72" s="35"/>
      <c r="S72" s="35">
        <v>478</v>
      </c>
      <c r="T72" s="35">
        <v>0</v>
      </c>
      <c r="U72" s="35">
        <v>0</v>
      </c>
      <c r="V72" s="35">
        <v>0</v>
      </c>
      <c r="W72" s="35">
        <v>0</v>
      </c>
      <c r="X72" s="35">
        <f t="shared" si="8"/>
        <v>0</v>
      </c>
      <c r="Y72" s="35">
        <f t="shared" si="10"/>
        <v>95.600000000000009</v>
      </c>
      <c r="Z72" s="35">
        <v>0</v>
      </c>
      <c r="AA72" s="35">
        <f t="shared" si="9"/>
        <v>478</v>
      </c>
      <c r="AB72" s="37">
        <v>0</v>
      </c>
      <c r="AC72" s="37"/>
      <c r="AD72" s="37">
        <f t="shared" si="11"/>
        <v>0</v>
      </c>
      <c r="AE72" s="34"/>
      <c r="AF72" s="34" t="s">
        <v>233</v>
      </c>
      <c r="AG72" s="34" t="s">
        <v>233</v>
      </c>
      <c r="AH72" s="34" t="s">
        <v>248</v>
      </c>
      <c r="AI72" s="34" t="s">
        <v>249</v>
      </c>
      <c r="AJ72" s="34" t="s">
        <v>236</v>
      </c>
      <c r="AK72" s="37"/>
      <c r="AL72" s="34"/>
      <c r="AM72" s="34"/>
      <c r="AN72" s="34"/>
      <c r="AO72" s="37"/>
      <c r="AP72" s="40">
        <v>250000000</v>
      </c>
      <c r="AQ72" s="41"/>
      <c r="AR72" s="41"/>
      <c r="AS72" s="41"/>
      <c r="AT72" s="41"/>
      <c r="AU72" s="42"/>
      <c r="AV72" s="42"/>
      <c r="AW72" s="38"/>
      <c r="AX72" s="37"/>
      <c r="AY72" s="37"/>
      <c r="AZ72" s="37" t="s">
        <v>280</v>
      </c>
      <c r="BA72" s="37"/>
      <c r="BB72" s="34"/>
      <c r="BC72" s="34"/>
      <c r="BD72" s="34"/>
      <c r="BE72" s="34"/>
      <c r="BF72" s="34" t="s">
        <v>232</v>
      </c>
      <c r="BG72" s="34"/>
      <c r="BH72" s="37">
        <v>573600</v>
      </c>
      <c r="BI72" s="34" t="s">
        <v>1209</v>
      </c>
      <c r="BJ72" s="34" t="s">
        <v>1143</v>
      </c>
      <c r="BK72" s="34"/>
      <c r="BL72" s="34" t="s">
        <v>1210</v>
      </c>
      <c r="BM72" s="34" t="s">
        <v>1212</v>
      </c>
      <c r="BN72" s="34"/>
      <c r="BO72" s="34" t="s">
        <v>1211</v>
      </c>
      <c r="BP72" s="34"/>
      <c r="BQ72" s="34"/>
      <c r="BR72" s="27"/>
    </row>
    <row r="73" spans="1:70" s="25" customFormat="1" x14ac:dyDescent="0.2">
      <c r="A73" s="51">
        <v>42943</v>
      </c>
      <c r="B73" s="56" t="s">
        <v>696</v>
      </c>
      <c r="C73" s="50" t="s">
        <v>76</v>
      </c>
      <c r="D73" s="50" t="s">
        <v>13</v>
      </c>
      <c r="E73" s="50" t="s">
        <v>77</v>
      </c>
      <c r="F73" s="35">
        <v>213</v>
      </c>
      <c r="G73" s="50" t="s">
        <v>379</v>
      </c>
      <c r="H73" s="34"/>
      <c r="I73" s="34" t="s">
        <v>488</v>
      </c>
      <c r="J73" s="36" t="s">
        <v>140</v>
      </c>
      <c r="K73" s="34" t="s">
        <v>312</v>
      </c>
      <c r="L73" s="34" t="s">
        <v>695</v>
      </c>
      <c r="M73" s="34"/>
      <c r="N73" s="34"/>
      <c r="O73" s="34"/>
      <c r="P73" s="35">
        <v>213</v>
      </c>
      <c r="Q73" s="35">
        <v>0</v>
      </c>
      <c r="R73" s="35">
        <v>213</v>
      </c>
      <c r="S73" s="35">
        <v>213</v>
      </c>
      <c r="T73" s="35">
        <v>0</v>
      </c>
      <c r="U73" s="35">
        <v>0</v>
      </c>
      <c r="V73" s="35">
        <v>0</v>
      </c>
      <c r="W73" s="35">
        <v>0</v>
      </c>
      <c r="X73" s="35">
        <f t="shared" si="8"/>
        <v>0</v>
      </c>
      <c r="Y73" s="35">
        <f t="shared" si="10"/>
        <v>42.599999999999994</v>
      </c>
      <c r="Z73" s="35">
        <v>0</v>
      </c>
      <c r="AA73" s="35">
        <f t="shared" si="9"/>
        <v>213</v>
      </c>
      <c r="AB73" s="37">
        <v>0</v>
      </c>
      <c r="AC73" s="37"/>
      <c r="AD73" s="37">
        <f t="shared" si="11"/>
        <v>0</v>
      </c>
      <c r="AE73" s="34"/>
      <c r="AF73" s="34" t="s">
        <v>233</v>
      </c>
      <c r="AG73" s="34" t="s">
        <v>233</v>
      </c>
      <c r="AH73" s="34" t="s">
        <v>245</v>
      </c>
      <c r="AI73" s="34" t="s">
        <v>246</v>
      </c>
      <c r="AJ73" s="34" t="s">
        <v>247</v>
      </c>
      <c r="AK73" s="37">
        <v>24500000</v>
      </c>
      <c r="AL73" s="34" t="s">
        <v>694</v>
      </c>
      <c r="AM73" s="34"/>
      <c r="AN73" s="34"/>
      <c r="AO73" s="37"/>
      <c r="AP73" s="40"/>
      <c r="AQ73" s="41"/>
      <c r="AR73" s="41"/>
      <c r="AS73" s="41"/>
      <c r="AT73" s="41"/>
      <c r="AU73" s="42"/>
      <c r="AV73" s="42"/>
      <c r="AW73" s="38"/>
      <c r="AX73" s="37"/>
      <c r="AY73" s="37"/>
      <c r="AZ73" s="37" t="s">
        <v>280</v>
      </c>
      <c r="BA73" s="37"/>
      <c r="BB73" s="34"/>
      <c r="BC73" s="34"/>
      <c r="BD73" s="34"/>
      <c r="BE73" s="34"/>
      <c r="BF73" s="34" t="s">
        <v>232</v>
      </c>
      <c r="BG73" s="34"/>
      <c r="BH73" s="37">
        <v>255600</v>
      </c>
      <c r="BI73" s="34" t="s">
        <v>1320</v>
      </c>
      <c r="BJ73" s="34" t="s">
        <v>1143</v>
      </c>
      <c r="BK73" s="34"/>
      <c r="BL73" s="34" t="s">
        <v>1324</v>
      </c>
      <c r="BM73" s="34" t="s">
        <v>1325</v>
      </c>
      <c r="BN73" s="34"/>
      <c r="BO73" s="34"/>
      <c r="BP73" s="34"/>
      <c r="BQ73" s="34" t="s">
        <v>1326</v>
      </c>
      <c r="BR73" s="27"/>
    </row>
    <row r="74" spans="1:70" s="25" customFormat="1" x14ac:dyDescent="0.2">
      <c r="A74" s="33">
        <v>42068</v>
      </c>
      <c r="B74" s="43" t="s">
        <v>590</v>
      </c>
      <c r="C74" s="34" t="s">
        <v>944</v>
      </c>
      <c r="D74" s="34" t="s">
        <v>425</v>
      </c>
      <c r="E74" s="34" t="s">
        <v>38</v>
      </c>
      <c r="F74" s="35">
        <v>380</v>
      </c>
      <c r="G74" s="34" t="s">
        <v>379</v>
      </c>
      <c r="H74" s="34" t="s">
        <v>465</v>
      </c>
      <c r="I74" s="34" t="s">
        <v>389</v>
      </c>
      <c r="J74" s="34" t="s">
        <v>39</v>
      </c>
      <c r="K74" s="34" t="s">
        <v>147</v>
      </c>
      <c r="L74" s="34" t="s">
        <v>317</v>
      </c>
      <c r="M74" s="34"/>
      <c r="N74" s="34"/>
      <c r="O74" s="34"/>
      <c r="P74" s="35">
        <v>380</v>
      </c>
      <c r="Q74" s="35"/>
      <c r="R74" s="35"/>
      <c r="S74" s="35">
        <v>380</v>
      </c>
      <c r="T74" s="35">
        <v>0</v>
      </c>
      <c r="U74" s="35">
        <v>0</v>
      </c>
      <c r="V74" s="35">
        <v>0</v>
      </c>
      <c r="W74" s="35">
        <v>0</v>
      </c>
      <c r="X74" s="35">
        <f t="shared" si="8"/>
        <v>0</v>
      </c>
      <c r="Y74" s="35">
        <f t="shared" si="10"/>
        <v>76</v>
      </c>
      <c r="Z74" s="35">
        <v>0</v>
      </c>
      <c r="AA74" s="35">
        <f t="shared" si="9"/>
        <v>380</v>
      </c>
      <c r="AB74" s="37">
        <v>0</v>
      </c>
      <c r="AC74" s="37"/>
      <c r="AD74" s="37">
        <f t="shared" si="11"/>
        <v>0</v>
      </c>
      <c r="AE74" s="34" t="s">
        <v>269</v>
      </c>
      <c r="AF74" s="34" t="s">
        <v>233</v>
      </c>
      <c r="AG74" s="34" t="s">
        <v>232</v>
      </c>
      <c r="AH74" s="34"/>
      <c r="AI74" s="34"/>
      <c r="AJ74" s="34"/>
      <c r="AK74" s="53">
        <v>17000000</v>
      </c>
      <c r="AL74" s="34" t="s">
        <v>275</v>
      </c>
      <c r="AM74" s="34"/>
      <c r="AN74" s="34"/>
      <c r="AO74" s="37">
        <v>65000000</v>
      </c>
      <c r="AP74" s="40"/>
      <c r="AQ74" s="41"/>
      <c r="AR74" s="41"/>
      <c r="AS74" s="41"/>
      <c r="AT74" s="41"/>
      <c r="AU74" s="42"/>
      <c r="AV74" s="42"/>
      <c r="AW74" s="38"/>
      <c r="AX74" s="37"/>
      <c r="AY74" s="37"/>
      <c r="AZ74" s="37">
        <v>147000</v>
      </c>
      <c r="BA74" s="37">
        <v>200000</v>
      </c>
      <c r="BB74" s="34" t="s">
        <v>464</v>
      </c>
      <c r="BC74" s="34"/>
      <c r="BD74" s="34">
        <v>1200</v>
      </c>
      <c r="BE74" s="34"/>
      <c r="BF74" s="34" t="s">
        <v>233</v>
      </c>
      <c r="BG74" s="34"/>
      <c r="BH74" s="37">
        <v>456000</v>
      </c>
      <c r="BI74" s="34" t="s">
        <v>1214</v>
      </c>
      <c r="BJ74" s="34" t="s">
        <v>1213</v>
      </c>
      <c r="BK74" s="34"/>
      <c r="BL74" s="34" t="s">
        <v>1282</v>
      </c>
      <c r="BM74" s="34" t="s">
        <v>513</v>
      </c>
      <c r="BN74" s="34"/>
      <c r="BO74" s="34"/>
      <c r="BP74" s="34"/>
      <c r="BQ74" s="34"/>
      <c r="BR74" s="27"/>
    </row>
    <row r="75" spans="1:70" s="25" customFormat="1" x14ac:dyDescent="0.2">
      <c r="A75" s="33">
        <v>42467</v>
      </c>
      <c r="B75" s="34" t="s">
        <v>829</v>
      </c>
      <c r="C75" s="34" t="s">
        <v>810</v>
      </c>
      <c r="D75" s="34" t="s">
        <v>580</v>
      </c>
      <c r="E75" s="34" t="s">
        <v>104</v>
      </c>
      <c r="F75" s="35">
        <v>399</v>
      </c>
      <c r="G75" s="34" t="s">
        <v>6</v>
      </c>
      <c r="H75" s="34" t="s">
        <v>1018</v>
      </c>
      <c r="I75" s="34" t="s">
        <v>389</v>
      </c>
      <c r="J75" s="34" t="s">
        <v>39</v>
      </c>
      <c r="K75" s="34" t="s">
        <v>147</v>
      </c>
      <c r="L75" s="34" t="s">
        <v>316</v>
      </c>
      <c r="M75" s="34"/>
      <c r="N75" s="34" t="s">
        <v>493</v>
      </c>
      <c r="O75" s="34"/>
      <c r="P75" s="35">
        <v>399</v>
      </c>
      <c r="Q75" s="35"/>
      <c r="R75" s="35"/>
      <c r="S75" s="35">
        <v>405</v>
      </c>
      <c r="T75" s="35">
        <v>0</v>
      </c>
      <c r="U75" s="35">
        <v>0</v>
      </c>
      <c r="V75" s="35">
        <v>0</v>
      </c>
      <c r="W75" s="35">
        <v>0</v>
      </c>
      <c r="X75" s="35">
        <f t="shared" si="8"/>
        <v>0</v>
      </c>
      <c r="Y75" s="35">
        <f t="shared" si="10"/>
        <v>79.800000000000011</v>
      </c>
      <c r="Z75" s="35">
        <v>0</v>
      </c>
      <c r="AA75" s="35">
        <f t="shared" si="9"/>
        <v>405</v>
      </c>
      <c r="AB75" s="37">
        <v>0</v>
      </c>
      <c r="AC75" s="37">
        <v>0</v>
      </c>
      <c r="AD75" s="37">
        <f t="shared" si="11"/>
        <v>0</v>
      </c>
      <c r="AE75" s="34"/>
      <c r="AF75" s="34" t="s">
        <v>232</v>
      </c>
      <c r="AG75" s="34" t="s">
        <v>232</v>
      </c>
      <c r="AH75" s="34"/>
      <c r="AI75" s="34"/>
      <c r="AJ75" s="34"/>
      <c r="AK75" s="37"/>
      <c r="AL75" s="34"/>
      <c r="AM75" s="34"/>
      <c r="AN75" s="34"/>
      <c r="AO75" s="37">
        <v>79000000</v>
      </c>
      <c r="AP75" s="40"/>
      <c r="AQ75" s="41"/>
      <c r="AR75" s="41"/>
      <c r="AS75" s="41"/>
      <c r="AT75" s="41"/>
      <c r="AU75" s="42"/>
      <c r="AV75" s="42"/>
      <c r="AW75" s="38"/>
      <c r="AX75" s="37"/>
      <c r="AY75" s="37"/>
      <c r="AZ75" s="37">
        <v>219112</v>
      </c>
      <c r="BA75" s="37"/>
      <c r="BB75" s="34" t="s">
        <v>1023</v>
      </c>
      <c r="BC75" s="34">
        <v>850</v>
      </c>
      <c r="BD75" s="34"/>
      <c r="BE75" s="34"/>
      <c r="BF75" s="34" t="s">
        <v>233</v>
      </c>
      <c r="BG75" s="34"/>
      <c r="BH75" s="37">
        <v>486000</v>
      </c>
      <c r="BI75" s="34" t="s">
        <v>1214</v>
      </c>
      <c r="BJ75" s="34" t="s">
        <v>1213</v>
      </c>
      <c r="BK75" s="34"/>
      <c r="BL75" s="34" t="s">
        <v>1215</v>
      </c>
      <c r="BM75" s="34" t="s">
        <v>513</v>
      </c>
      <c r="BN75" s="34"/>
      <c r="BO75" s="34"/>
      <c r="BP75" s="34"/>
      <c r="BQ75" s="34"/>
      <c r="BR75" s="27"/>
    </row>
    <row r="76" spans="1:70" s="25" customFormat="1" x14ac:dyDescent="0.2">
      <c r="A76" s="33">
        <v>41058</v>
      </c>
      <c r="B76" s="34" t="s">
        <v>746</v>
      </c>
      <c r="C76" s="34" t="s">
        <v>767</v>
      </c>
      <c r="D76" s="34" t="s">
        <v>4</v>
      </c>
      <c r="E76" s="34" t="s">
        <v>112</v>
      </c>
      <c r="F76" s="35">
        <v>73</v>
      </c>
      <c r="G76" s="34" t="s">
        <v>6</v>
      </c>
      <c r="H76" s="34" t="s">
        <v>381</v>
      </c>
      <c r="I76" s="34" t="s">
        <v>389</v>
      </c>
      <c r="J76" s="34" t="s">
        <v>54</v>
      </c>
      <c r="K76" s="34"/>
      <c r="L76" s="34"/>
      <c r="M76" s="34"/>
      <c r="N76" s="34"/>
      <c r="O76" s="34"/>
      <c r="P76" s="35">
        <v>73</v>
      </c>
      <c r="Q76" s="35"/>
      <c r="R76" s="35"/>
      <c r="S76" s="35">
        <v>73</v>
      </c>
      <c r="T76" s="35">
        <v>0</v>
      </c>
      <c r="U76" s="35">
        <v>0</v>
      </c>
      <c r="V76" s="35">
        <v>0</v>
      </c>
      <c r="W76" s="35">
        <v>0</v>
      </c>
      <c r="X76" s="35">
        <f t="shared" si="8"/>
        <v>0</v>
      </c>
      <c r="Y76" s="35">
        <f t="shared" si="10"/>
        <v>14.6</v>
      </c>
      <c r="Z76" s="35">
        <v>0</v>
      </c>
      <c r="AA76" s="35">
        <f t="shared" si="9"/>
        <v>73</v>
      </c>
      <c r="AB76" s="37">
        <v>0</v>
      </c>
      <c r="AC76" s="37"/>
      <c r="AD76" s="37">
        <f t="shared" si="11"/>
        <v>0</v>
      </c>
      <c r="AE76" s="34"/>
      <c r="AF76" s="34" t="s">
        <v>232</v>
      </c>
      <c r="AG76" s="34" t="s">
        <v>232</v>
      </c>
      <c r="AH76" s="34"/>
      <c r="AI76" s="34"/>
      <c r="AJ76" s="34"/>
      <c r="AK76" s="37"/>
      <c r="AL76" s="34"/>
      <c r="AM76" s="34"/>
      <c r="AN76" s="34"/>
      <c r="AO76" s="37">
        <v>9500000</v>
      </c>
      <c r="AP76" s="40">
        <v>9500000</v>
      </c>
      <c r="AQ76" s="41"/>
      <c r="AR76" s="41"/>
      <c r="AS76" s="41"/>
      <c r="AT76" s="41"/>
      <c r="AU76" s="42"/>
      <c r="AV76" s="42"/>
      <c r="AW76" s="38"/>
      <c r="AX76" s="37"/>
      <c r="AY76" s="37"/>
      <c r="AZ76" s="37" t="s">
        <v>280</v>
      </c>
      <c r="BA76" s="37"/>
      <c r="BB76" s="34"/>
      <c r="BC76" s="34"/>
      <c r="BD76" s="34"/>
      <c r="BE76" s="34"/>
      <c r="BF76" s="34" t="s">
        <v>233</v>
      </c>
      <c r="BG76" s="34"/>
      <c r="BH76" s="37">
        <v>87600</v>
      </c>
      <c r="BI76" s="34" t="s">
        <v>1221</v>
      </c>
      <c r="BJ76" s="34" t="s">
        <v>400</v>
      </c>
      <c r="BK76" s="34"/>
      <c r="BL76" s="34" t="s">
        <v>1328</v>
      </c>
      <c r="BM76" s="34" t="s">
        <v>1414</v>
      </c>
      <c r="BN76" s="34"/>
      <c r="BO76" s="34"/>
      <c r="BP76" s="34"/>
      <c r="BQ76" s="34"/>
      <c r="BR76" s="27"/>
    </row>
    <row r="77" spans="1:70" s="25" customFormat="1" x14ac:dyDescent="0.2">
      <c r="A77" s="33">
        <v>42187</v>
      </c>
      <c r="B77" s="34" t="s">
        <v>745</v>
      </c>
      <c r="C77" s="34" t="s">
        <v>768</v>
      </c>
      <c r="D77" s="34" t="s">
        <v>4</v>
      </c>
      <c r="E77" s="34" t="s">
        <v>53</v>
      </c>
      <c r="F77" s="35">
        <v>174</v>
      </c>
      <c r="G77" s="34" t="s">
        <v>6</v>
      </c>
      <c r="H77" s="34" t="s">
        <v>381</v>
      </c>
      <c r="I77" s="34" t="s">
        <v>389</v>
      </c>
      <c r="J77" s="34" t="s">
        <v>54</v>
      </c>
      <c r="K77" s="34"/>
      <c r="L77" s="34"/>
      <c r="M77" s="34"/>
      <c r="N77" s="34"/>
      <c r="O77" s="34"/>
      <c r="P77" s="35">
        <v>174</v>
      </c>
      <c r="Q77" s="35"/>
      <c r="R77" s="35"/>
      <c r="S77" s="35">
        <v>174</v>
      </c>
      <c r="T77" s="35">
        <v>0</v>
      </c>
      <c r="U77" s="35">
        <v>0</v>
      </c>
      <c r="V77" s="35">
        <v>0</v>
      </c>
      <c r="W77" s="35">
        <v>0</v>
      </c>
      <c r="X77" s="35">
        <f t="shared" si="8"/>
        <v>0</v>
      </c>
      <c r="Y77" s="35">
        <f t="shared" si="10"/>
        <v>34.799999999999997</v>
      </c>
      <c r="Z77" s="35">
        <v>0</v>
      </c>
      <c r="AA77" s="35">
        <f t="shared" si="9"/>
        <v>174</v>
      </c>
      <c r="AB77" s="37">
        <v>0</v>
      </c>
      <c r="AC77" s="37"/>
      <c r="AD77" s="37">
        <f t="shared" si="11"/>
        <v>0</v>
      </c>
      <c r="AE77" s="34"/>
      <c r="AF77" s="34" t="s">
        <v>232</v>
      </c>
      <c r="AG77" s="34" t="s">
        <v>232</v>
      </c>
      <c r="AH77" s="34"/>
      <c r="AI77" s="34"/>
      <c r="AJ77" s="34"/>
      <c r="AK77" s="37"/>
      <c r="AL77" s="34"/>
      <c r="AM77" s="34"/>
      <c r="AN77" s="34"/>
      <c r="AO77" s="37">
        <v>34292650</v>
      </c>
      <c r="AP77" s="40"/>
      <c r="AQ77" s="41"/>
      <c r="AR77" s="41"/>
      <c r="AS77" s="41"/>
      <c r="AT77" s="41"/>
      <c r="AU77" s="42"/>
      <c r="AV77" s="42"/>
      <c r="AW77" s="38"/>
      <c r="AX77" s="37"/>
      <c r="AY77" s="37"/>
      <c r="AZ77" s="37">
        <v>165000</v>
      </c>
      <c r="BA77" s="37"/>
      <c r="BB77" s="34" t="s">
        <v>294</v>
      </c>
      <c r="BC77" s="34"/>
      <c r="BD77" s="34"/>
      <c r="BE77" s="34"/>
      <c r="BF77" s="34" t="s">
        <v>233</v>
      </c>
      <c r="BG77" s="34"/>
      <c r="BH77" s="37">
        <v>208800</v>
      </c>
      <c r="BI77" s="34" t="s">
        <v>1221</v>
      </c>
      <c r="BJ77" s="34" t="s">
        <v>400</v>
      </c>
      <c r="BK77" s="34"/>
      <c r="BL77" s="34" t="s">
        <v>1328</v>
      </c>
      <c r="BM77" s="34" t="s">
        <v>1420</v>
      </c>
      <c r="BN77" s="34"/>
      <c r="BO77" s="34"/>
      <c r="BP77" s="34"/>
      <c r="BQ77" s="34" t="s">
        <v>1329</v>
      </c>
      <c r="BR77" s="27"/>
    </row>
    <row r="78" spans="1:70" s="25" customFormat="1" x14ac:dyDescent="0.2">
      <c r="A78" s="51">
        <v>42467</v>
      </c>
      <c r="B78" s="50" t="s">
        <v>743</v>
      </c>
      <c r="C78" s="50" t="s">
        <v>1415</v>
      </c>
      <c r="D78" s="50" t="s">
        <v>4</v>
      </c>
      <c r="E78" s="50" t="s">
        <v>53</v>
      </c>
      <c r="F78" s="35">
        <v>109</v>
      </c>
      <c r="G78" s="50" t="s">
        <v>6</v>
      </c>
      <c r="H78" s="34" t="s">
        <v>381</v>
      </c>
      <c r="I78" s="34" t="s">
        <v>488</v>
      </c>
      <c r="J78" s="34" t="s">
        <v>54</v>
      </c>
      <c r="K78" s="34"/>
      <c r="L78" s="34"/>
      <c r="M78" s="34"/>
      <c r="N78" s="34"/>
      <c r="O78" s="34"/>
      <c r="P78" s="35">
        <v>109</v>
      </c>
      <c r="Q78" s="35"/>
      <c r="R78" s="35"/>
      <c r="S78" s="35">
        <v>109</v>
      </c>
      <c r="T78" s="35">
        <v>0</v>
      </c>
      <c r="U78" s="35">
        <v>0</v>
      </c>
      <c r="V78" s="35">
        <v>0</v>
      </c>
      <c r="W78" s="35">
        <v>0</v>
      </c>
      <c r="X78" s="35">
        <f t="shared" si="8"/>
        <v>0</v>
      </c>
      <c r="Y78" s="35">
        <f t="shared" si="10"/>
        <v>21.8</v>
      </c>
      <c r="Z78" s="35">
        <v>0</v>
      </c>
      <c r="AA78" s="35">
        <f t="shared" si="9"/>
        <v>109</v>
      </c>
      <c r="AB78" s="37">
        <v>0</v>
      </c>
      <c r="AC78" s="37"/>
      <c r="AD78" s="37">
        <f t="shared" si="11"/>
        <v>0</v>
      </c>
      <c r="AE78" s="34"/>
      <c r="AF78" s="34" t="s">
        <v>232</v>
      </c>
      <c r="AG78" s="34" t="s">
        <v>232</v>
      </c>
      <c r="AH78" s="34"/>
      <c r="AI78" s="34"/>
      <c r="AJ78" s="34"/>
      <c r="AK78" s="37"/>
      <c r="AL78" s="34"/>
      <c r="AM78" s="34"/>
      <c r="AN78" s="34"/>
      <c r="AO78" s="37">
        <v>25157500</v>
      </c>
      <c r="AP78" s="40"/>
      <c r="AQ78" s="41"/>
      <c r="AR78" s="41"/>
      <c r="AS78" s="41"/>
      <c r="AT78" s="41"/>
      <c r="AU78" s="42"/>
      <c r="AV78" s="42"/>
      <c r="AW78" s="38"/>
      <c r="AX78" s="37"/>
      <c r="AY78" s="37"/>
      <c r="AZ78" s="37">
        <v>175000</v>
      </c>
      <c r="BA78" s="37"/>
      <c r="BB78" s="34" t="s">
        <v>286</v>
      </c>
      <c r="BC78" s="34"/>
      <c r="BD78" s="34"/>
      <c r="BE78" s="34"/>
      <c r="BF78" s="34" t="s">
        <v>233</v>
      </c>
      <c r="BG78" s="34"/>
      <c r="BH78" s="37">
        <v>130800</v>
      </c>
      <c r="BI78" s="34" t="s">
        <v>1221</v>
      </c>
      <c r="BJ78" s="34" t="s">
        <v>400</v>
      </c>
      <c r="BK78" s="34"/>
      <c r="BL78" s="34" t="s">
        <v>1328</v>
      </c>
      <c r="BM78" s="34" t="s">
        <v>1419</v>
      </c>
      <c r="BN78" s="34"/>
      <c r="BO78" s="34"/>
      <c r="BP78" s="34"/>
      <c r="BQ78" s="34" t="s">
        <v>1417</v>
      </c>
      <c r="BR78" s="27"/>
    </row>
    <row r="79" spans="1:70" s="25" customFormat="1" x14ac:dyDescent="0.2">
      <c r="A79" s="33">
        <v>43083</v>
      </c>
      <c r="B79" s="34" t="s">
        <v>749</v>
      </c>
      <c r="C79" s="34" t="s">
        <v>770</v>
      </c>
      <c r="D79" s="34" t="s">
        <v>4</v>
      </c>
      <c r="E79" s="34" t="s">
        <v>101</v>
      </c>
      <c r="F79" s="35">
        <v>138</v>
      </c>
      <c r="G79" s="34" t="s">
        <v>6</v>
      </c>
      <c r="H79" s="34" t="s">
        <v>381</v>
      </c>
      <c r="I79" s="34" t="s">
        <v>488</v>
      </c>
      <c r="J79" s="34" t="s">
        <v>54</v>
      </c>
      <c r="K79" s="34"/>
      <c r="L79" s="34" t="s">
        <v>751</v>
      </c>
      <c r="M79" s="34" t="s">
        <v>750</v>
      </c>
      <c r="N79" s="34"/>
      <c r="O79" s="34"/>
      <c r="P79" s="35">
        <v>138</v>
      </c>
      <c r="Q79" s="35"/>
      <c r="R79" s="35"/>
      <c r="S79" s="35">
        <v>138</v>
      </c>
      <c r="T79" s="35">
        <v>0</v>
      </c>
      <c r="U79" s="35">
        <v>0</v>
      </c>
      <c r="V79" s="35">
        <v>0</v>
      </c>
      <c r="W79" s="35">
        <v>0</v>
      </c>
      <c r="X79" s="35">
        <f t="shared" si="8"/>
        <v>0</v>
      </c>
      <c r="Y79" s="35">
        <f t="shared" si="10"/>
        <v>27.599999999999998</v>
      </c>
      <c r="Z79" s="35">
        <v>0</v>
      </c>
      <c r="AA79" s="35">
        <f t="shared" si="9"/>
        <v>138</v>
      </c>
      <c r="AB79" s="37">
        <v>50000</v>
      </c>
      <c r="AC79" s="37"/>
      <c r="AD79" s="37">
        <f t="shared" si="11"/>
        <v>50000</v>
      </c>
      <c r="AE79" s="34"/>
      <c r="AF79" s="34" t="s">
        <v>232</v>
      </c>
      <c r="AG79" s="34" t="s">
        <v>232</v>
      </c>
      <c r="AH79" s="34"/>
      <c r="AI79" s="34"/>
      <c r="AJ79" s="34"/>
      <c r="AK79" s="37"/>
      <c r="AL79" s="34"/>
      <c r="AM79" s="34"/>
      <c r="AN79" s="34"/>
      <c r="AO79" s="37">
        <v>17732495</v>
      </c>
      <c r="AP79" s="40"/>
      <c r="AQ79" s="41"/>
      <c r="AR79" s="41"/>
      <c r="AS79" s="41"/>
      <c r="AT79" s="41"/>
      <c r="AU79" s="42"/>
      <c r="AV79" s="42"/>
      <c r="AW79" s="38"/>
      <c r="AX79" s="37"/>
      <c r="AY79" s="37"/>
      <c r="AZ79" s="37">
        <v>210000</v>
      </c>
      <c r="BA79" s="37"/>
      <c r="BB79" s="34" t="s">
        <v>295</v>
      </c>
      <c r="BC79" s="34"/>
      <c r="BD79" s="34"/>
      <c r="BE79" s="34"/>
      <c r="BF79" s="34" t="s">
        <v>233</v>
      </c>
      <c r="BG79" s="34" t="s">
        <v>747</v>
      </c>
      <c r="BH79" s="37">
        <v>70800</v>
      </c>
      <c r="BI79" s="34" t="s">
        <v>1221</v>
      </c>
      <c r="BJ79" s="34" t="s">
        <v>400</v>
      </c>
      <c r="BK79" s="34"/>
      <c r="BL79" s="34" t="s">
        <v>1422</v>
      </c>
      <c r="BM79" s="34" t="s">
        <v>1418</v>
      </c>
      <c r="BN79" s="34"/>
      <c r="BO79" s="34"/>
      <c r="BP79" s="34"/>
      <c r="BQ79" s="34" t="s">
        <v>1421</v>
      </c>
      <c r="BR79" s="27"/>
    </row>
    <row r="80" spans="1:70" s="25" customFormat="1" x14ac:dyDescent="0.2">
      <c r="A80" s="33">
        <v>43973</v>
      </c>
      <c r="B80" s="34" t="s">
        <v>467</v>
      </c>
      <c r="C80" s="34" t="s">
        <v>769</v>
      </c>
      <c r="D80" s="34" t="s">
        <v>468</v>
      </c>
      <c r="E80" s="34" t="s">
        <v>469</v>
      </c>
      <c r="F80" s="35">
        <v>366</v>
      </c>
      <c r="G80" s="34" t="s">
        <v>1061</v>
      </c>
      <c r="H80" s="34"/>
      <c r="I80" s="34" t="s">
        <v>390</v>
      </c>
      <c r="J80" s="34" t="s">
        <v>54</v>
      </c>
      <c r="K80" s="34"/>
      <c r="L80" s="34"/>
      <c r="M80" s="34"/>
      <c r="N80" s="34"/>
      <c r="O80" s="34"/>
      <c r="P80" s="35">
        <v>366</v>
      </c>
      <c r="Q80" s="35"/>
      <c r="R80" s="35"/>
      <c r="S80" s="35">
        <v>366</v>
      </c>
      <c r="T80" s="35">
        <v>0</v>
      </c>
      <c r="U80" s="35">
        <v>0</v>
      </c>
      <c r="V80" s="35">
        <v>0</v>
      </c>
      <c r="W80" s="35">
        <v>0</v>
      </c>
      <c r="X80" s="35">
        <f t="shared" si="8"/>
        <v>0</v>
      </c>
      <c r="Y80" s="35">
        <f t="shared" si="10"/>
        <v>73.2</v>
      </c>
      <c r="Z80" s="35">
        <v>0</v>
      </c>
      <c r="AA80" s="35">
        <f t="shared" si="9"/>
        <v>366</v>
      </c>
      <c r="AB80" s="37">
        <v>250000</v>
      </c>
      <c r="AC80" s="37"/>
      <c r="AD80" s="37">
        <f t="shared" si="11"/>
        <v>250000</v>
      </c>
      <c r="AE80" s="34"/>
      <c r="AF80" s="34" t="s">
        <v>232</v>
      </c>
      <c r="AG80" s="34" t="s">
        <v>232</v>
      </c>
      <c r="AH80" s="34"/>
      <c r="AI80" s="34"/>
      <c r="AJ80" s="34"/>
      <c r="AK80" s="37"/>
      <c r="AL80" s="34"/>
      <c r="AM80" s="34"/>
      <c r="AN80" s="34"/>
      <c r="AO80" s="37">
        <v>94982250</v>
      </c>
      <c r="AP80" s="40">
        <v>83045580</v>
      </c>
      <c r="AQ80" s="41">
        <v>11936670</v>
      </c>
      <c r="AR80" s="41"/>
      <c r="AS80" s="41">
        <v>3100000</v>
      </c>
      <c r="AT80" s="41"/>
      <c r="AU80" s="42">
        <f>AQ80/AP80</f>
        <v>0.14373636742617729</v>
      </c>
      <c r="AV80" s="42"/>
      <c r="AW80" s="38">
        <v>0.94</v>
      </c>
      <c r="AX80" s="37">
        <f>AS80/AW80</f>
        <v>3297872.3404255323</v>
      </c>
      <c r="AY80" s="37"/>
      <c r="AZ80" s="37"/>
      <c r="BA80" s="37"/>
      <c r="BB80" s="34"/>
      <c r="BC80" s="34"/>
      <c r="BD80" s="34"/>
      <c r="BE80" s="34"/>
      <c r="BF80" s="34" t="s">
        <v>232</v>
      </c>
      <c r="BG80" s="34"/>
      <c r="BH80" s="37"/>
      <c r="BI80" s="34" t="s">
        <v>1283</v>
      </c>
      <c r="BJ80" s="34" t="s">
        <v>1284</v>
      </c>
      <c r="BK80" s="34"/>
      <c r="BL80" s="34" t="s">
        <v>1416</v>
      </c>
      <c r="BM80" s="34"/>
      <c r="BN80" s="34" t="s">
        <v>1285</v>
      </c>
      <c r="BO80" s="34"/>
      <c r="BP80" s="34"/>
      <c r="BQ80" s="34" t="s">
        <v>1286</v>
      </c>
      <c r="BR80" s="27"/>
    </row>
    <row r="81" spans="1:70" s="26" customFormat="1" x14ac:dyDescent="0.2">
      <c r="A81" s="57">
        <v>42803</v>
      </c>
      <c r="B81" s="58" t="s">
        <v>605</v>
      </c>
      <c r="C81" s="58" t="s">
        <v>78</v>
      </c>
      <c r="D81" s="58" t="s">
        <v>11</v>
      </c>
      <c r="E81" s="58" t="s">
        <v>79</v>
      </c>
      <c r="F81" s="59">
        <v>351</v>
      </c>
      <c r="G81" s="58" t="s">
        <v>6</v>
      </c>
      <c r="H81" s="58"/>
      <c r="I81" s="58" t="s">
        <v>488</v>
      </c>
      <c r="J81" s="58" t="s">
        <v>80</v>
      </c>
      <c r="K81" s="58" t="s">
        <v>820</v>
      </c>
      <c r="L81" s="58" t="s">
        <v>606</v>
      </c>
      <c r="M81" s="58"/>
      <c r="N81" s="58"/>
      <c r="O81" s="58"/>
      <c r="P81" s="59">
        <v>351</v>
      </c>
      <c r="Q81" s="59"/>
      <c r="R81" s="59"/>
      <c r="S81" s="59">
        <v>351</v>
      </c>
      <c r="T81" s="59">
        <v>0</v>
      </c>
      <c r="U81" s="59">
        <v>0</v>
      </c>
      <c r="V81" s="59">
        <v>0</v>
      </c>
      <c r="W81" s="59">
        <v>0</v>
      </c>
      <c r="X81" s="59">
        <f t="shared" si="8"/>
        <v>0</v>
      </c>
      <c r="Y81" s="59">
        <f t="shared" si="10"/>
        <v>70.199999999999989</v>
      </c>
      <c r="Z81" s="59">
        <v>0</v>
      </c>
      <c r="AA81" s="59">
        <f t="shared" si="9"/>
        <v>351</v>
      </c>
      <c r="AB81" s="60">
        <v>0</v>
      </c>
      <c r="AC81" s="60"/>
      <c r="AD81" s="60">
        <f t="shared" si="11"/>
        <v>0</v>
      </c>
      <c r="AE81" s="58"/>
      <c r="AF81" s="58" t="s">
        <v>232</v>
      </c>
      <c r="AG81" s="58" t="s">
        <v>232</v>
      </c>
      <c r="AH81" s="58"/>
      <c r="AI81" s="58"/>
      <c r="AJ81" s="58"/>
      <c r="AK81" s="60">
        <v>43000000</v>
      </c>
      <c r="AL81" s="58" t="s">
        <v>275</v>
      </c>
      <c r="AM81" s="58"/>
      <c r="AN81" s="58"/>
      <c r="AO81" s="60"/>
      <c r="AP81" s="61">
        <v>100000000</v>
      </c>
      <c r="AQ81" s="62"/>
      <c r="AR81" s="62"/>
      <c r="AS81" s="62"/>
      <c r="AT81" s="62"/>
      <c r="AU81" s="63"/>
      <c r="AV81" s="63"/>
      <c r="AW81" s="64"/>
      <c r="AX81" s="60"/>
      <c r="AY81" s="60"/>
      <c r="AZ81" s="60">
        <v>219950</v>
      </c>
      <c r="BA81" s="60"/>
      <c r="BB81" s="58" t="s">
        <v>290</v>
      </c>
      <c r="BC81" s="58"/>
      <c r="BD81" s="58"/>
      <c r="BE81" s="58"/>
      <c r="BF81" s="58" t="s">
        <v>233</v>
      </c>
      <c r="BG81" s="58"/>
      <c r="BH81" s="60">
        <v>421200</v>
      </c>
      <c r="BI81" s="58" t="s">
        <v>1144</v>
      </c>
      <c r="BJ81" s="58" t="s">
        <v>1143</v>
      </c>
      <c r="BK81" s="58"/>
      <c r="BL81" s="58" t="s">
        <v>1161</v>
      </c>
      <c r="BM81" s="58" t="s">
        <v>1287</v>
      </c>
      <c r="BN81" s="58"/>
      <c r="BO81" s="58"/>
      <c r="BP81" s="58"/>
      <c r="BQ81" s="58"/>
      <c r="BR81" s="28"/>
    </row>
    <row r="82" spans="1:70" s="25" customFormat="1" x14ac:dyDescent="0.2">
      <c r="A82" s="33">
        <v>44077</v>
      </c>
      <c r="B82" s="43" t="s">
        <v>555</v>
      </c>
      <c r="C82" s="34" t="s">
        <v>558</v>
      </c>
      <c r="D82" s="34" t="s">
        <v>425</v>
      </c>
      <c r="E82" s="34" t="s">
        <v>9</v>
      </c>
      <c r="F82" s="35">
        <v>189</v>
      </c>
      <c r="G82" s="34" t="s">
        <v>6</v>
      </c>
      <c r="H82" s="34" t="s">
        <v>562</v>
      </c>
      <c r="I82" s="34" t="s">
        <v>531</v>
      </c>
      <c r="J82" s="34" t="s">
        <v>81</v>
      </c>
      <c r="K82" s="34"/>
      <c r="L82" s="34" t="s">
        <v>554</v>
      </c>
      <c r="M82" s="34"/>
      <c r="N82" s="34"/>
      <c r="O82" s="34"/>
      <c r="P82" s="35">
        <v>189</v>
      </c>
      <c r="Q82" s="35"/>
      <c r="R82" s="35"/>
      <c r="S82" s="35">
        <v>189</v>
      </c>
      <c r="T82" s="35">
        <v>0</v>
      </c>
      <c r="U82" s="35">
        <v>0</v>
      </c>
      <c r="V82" s="35">
        <v>0</v>
      </c>
      <c r="W82" s="35">
        <v>0</v>
      </c>
      <c r="X82" s="35">
        <f t="shared" si="8"/>
        <v>0</v>
      </c>
      <c r="Y82" s="35">
        <f t="shared" si="10"/>
        <v>37.799999999999997</v>
      </c>
      <c r="Z82" s="35">
        <v>0</v>
      </c>
      <c r="AA82" s="35">
        <f t="shared" si="9"/>
        <v>189</v>
      </c>
      <c r="AB82" s="37"/>
      <c r="AC82" s="37"/>
      <c r="AD82" s="37">
        <f t="shared" si="11"/>
        <v>0</v>
      </c>
      <c r="AE82" s="34"/>
      <c r="AF82" s="34" t="s">
        <v>233</v>
      </c>
      <c r="AG82" s="34" t="s">
        <v>233</v>
      </c>
      <c r="AH82" s="34" t="s">
        <v>552</v>
      </c>
      <c r="AI82" s="34" t="s">
        <v>553</v>
      </c>
      <c r="AJ82" s="34"/>
      <c r="AK82" s="37"/>
      <c r="AL82" s="34"/>
      <c r="AM82" s="34"/>
      <c r="AN82" s="34"/>
      <c r="AO82" s="37"/>
      <c r="AP82" s="40"/>
      <c r="AQ82" s="41"/>
      <c r="AR82" s="41"/>
      <c r="AS82" s="41"/>
      <c r="AT82" s="41"/>
      <c r="AU82" s="42"/>
      <c r="AV82" s="34"/>
      <c r="AW82" s="34"/>
      <c r="AX82" s="37"/>
      <c r="AY82" s="37"/>
      <c r="AZ82" s="37"/>
      <c r="BA82" s="37"/>
      <c r="BB82" s="34"/>
      <c r="BC82" s="34"/>
      <c r="BD82" s="34"/>
      <c r="BE82" s="34"/>
      <c r="BF82" s="34" t="s">
        <v>232</v>
      </c>
      <c r="BG82" s="34"/>
      <c r="BH82" s="37"/>
      <c r="BI82" s="34" t="s">
        <v>1327</v>
      </c>
      <c r="BJ82" s="34" t="s">
        <v>1211</v>
      </c>
      <c r="BK82" s="34"/>
      <c r="BL82" s="34" t="s">
        <v>1331</v>
      </c>
      <c r="BM82" s="34" t="s">
        <v>1330</v>
      </c>
      <c r="BN82" s="34"/>
      <c r="BO82" s="34"/>
      <c r="BP82" s="34"/>
      <c r="BQ82" s="34"/>
      <c r="BR82" s="27"/>
    </row>
    <row r="83" spans="1:70" s="25" customFormat="1" x14ac:dyDescent="0.2">
      <c r="A83" s="33">
        <v>42355</v>
      </c>
      <c r="B83" s="34" t="s">
        <v>557</v>
      </c>
      <c r="C83" s="34" t="s">
        <v>928</v>
      </c>
      <c r="D83" s="34" t="s">
        <v>425</v>
      </c>
      <c r="E83" s="34" t="s">
        <v>9</v>
      </c>
      <c r="F83" s="35">
        <v>571</v>
      </c>
      <c r="G83" s="34" t="s">
        <v>379</v>
      </c>
      <c r="H83" s="34" t="s">
        <v>1014</v>
      </c>
      <c r="I83" s="34" t="s">
        <v>389</v>
      </c>
      <c r="J83" s="36" t="s">
        <v>81</v>
      </c>
      <c r="K83" s="34" t="s">
        <v>141</v>
      </c>
      <c r="L83" s="34" t="s">
        <v>141</v>
      </c>
      <c r="M83" s="34" t="s">
        <v>559</v>
      </c>
      <c r="N83" s="34"/>
      <c r="O83" s="34"/>
      <c r="P83" s="35">
        <v>571</v>
      </c>
      <c r="Q83" s="35"/>
      <c r="R83" s="35"/>
      <c r="S83" s="35">
        <v>571</v>
      </c>
      <c r="T83" s="35">
        <v>0</v>
      </c>
      <c r="U83" s="35">
        <v>0</v>
      </c>
      <c r="V83" s="35">
        <v>0</v>
      </c>
      <c r="W83" s="35">
        <v>0</v>
      </c>
      <c r="X83" s="35">
        <f t="shared" si="8"/>
        <v>0</v>
      </c>
      <c r="Y83" s="35">
        <f t="shared" si="10"/>
        <v>114.2</v>
      </c>
      <c r="Z83" s="35">
        <v>0</v>
      </c>
      <c r="AA83" s="35">
        <f t="shared" si="9"/>
        <v>571</v>
      </c>
      <c r="AB83" s="53">
        <v>1950000</v>
      </c>
      <c r="AC83" s="53"/>
      <c r="AD83" s="37">
        <f t="shared" si="11"/>
        <v>1950000</v>
      </c>
      <c r="AE83" s="34" t="s">
        <v>279</v>
      </c>
      <c r="AF83" s="34" t="s">
        <v>233</v>
      </c>
      <c r="AG83" s="34" t="s">
        <v>233</v>
      </c>
      <c r="AH83" s="34" t="s">
        <v>561</v>
      </c>
      <c r="AI83" s="34" t="s">
        <v>560</v>
      </c>
      <c r="AJ83" s="34" t="s">
        <v>250</v>
      </c>
      <c r="AK83" s="53">
        <v>35000000</v>
      </c>
      <c r="AL83" s="34" t="s">
        <v>277</v>
      </c>
      <c r="AM83" s="34"/>
      <c r="AN83" s="34"/>
      <c r="AO83" s="37">
        <v>90000000</v>
      </c>
      <c r="AP83" s="40"/>
      <c r="AQ83" s="41"/>
      <c r="AR83" s="41"/>
      <c r="AS83" s="41"/>
      <c r="AT83" s="41"/>
      <c r="AU83" s="42"/>
      <c r="AV83" s="42"/>
      <c r="AW83" s="38"/>
      <c r="AX83" s="37"/>
      <c r="AY83" s="37"/>
      <c r="AZ83" s="37">
        <v>128000</v>
      </c>
      <c r="BA83" s="37"/>
      <c r="BB83" s="34" t="s">
        <v>291</v>
      </c>
      <c r="BC83" s="34"/>
      <c r="BD83" s="34"/>
      <c r="BE83" s="34"/>
      <c r="BF83" s="34" t="s">
        <v>232</v>
      </c>
      <c r="BG83" s="34"/>
      <c r="BH83" s="37">
        <v>1340400</v>
      </c>
      <c r="BI83" s="34" t="s">
        <v>1216</v>
      </c>
      <c r="BJ83" s="34" t="s">
        <v>1211</v>
      </c>
      <c r="BK83" s="34"/>
      <c r="BL83" s="34" t="s">
        <v>1217</v>
      </c>
      <c r="BM83" s="34" t="s">
        <v>1218</v>
      </c>
      <c r="BN83" s="34"/>
      <c r="BO83" s="34"/>
      <c r="BP83" s="34"/>
      <c r="BQ83" s="34"/>
      <c r="BR83" s="27"/>
    </row>
    <row r="84" spans="1:70" s="25" customFormat="1" x14ac:dyDescent="0.2">
      <c r="A84" s="33">
        <v>42719</v>
      </c>
      <c r="B84" s="34" t="s">
        <v>556</v>
      </c>
      <c r="C84" s="34" t="s">
        <v>929</v>
      </c>
      <c r="D84" s="34" t="s">
        <v>425</v>
      </c>
      <c r="E84" s="34" t="s">
        <v>9</v>
      </c>
      <c r="F84" s="35">
        <v>546</v>
      </c>
      <c r="G84" s="34" t="s">
        <v>379</v>
      </c>
      <c r="H84" s="34" t="s">
        <v>1014</v>
      </c>
      <c r="I84" s="34" t="s">
        <v>488</v>
      </c>
      <c r="J84" s="36" t="s">
        <v>81</v>
      </c>
      <c r="K84" s="34"/>
      <c r="L84" s="36" t="s">
        <v>141</v>
      </c>
      <c r="M84" s="34" t="s">
        <v>559</v>
      </c>
      <c r="N84" s="34"/>
      <c r="O84" s="34"/>
      <c r="P84" s="35">
        <v>546</v>
      </c>
      <c r="Q84" s="35"/>
      <c r="R84" s="35"/>
      <c r="S84" s="35">
        <v>546</v>
      </c>
      <c r="T84" s="35">
        <v>0</v>
      </c>
      <c r="U84" s="35">
        <v>0</v>
      </c>
      <c r="V84" s="35">
        <v>0</v>
      </c>
      <c r="W84" s="35">
        <v>0</v>
      </c>
      <c r="X84" s="35">
        <f t="shared" si="8"/>
        <v>0</v>
      </c>
      <c r="Y84" s="35">
        <f t="shared" si="10"/>
        <v>109.2</v>
      </c>
      <c r="Z84" s="35">
        <v>0</v>
      </c>
      <c r="AA84" s="35">
        <f t="shared" si="9"/>
        <v>546</v>
      </c>
      <c r="AB84" s="37"/>
      <c r="AC84" s="37"/>
      <c r="AD84" s="37">
        <f t="shared" si="11"/>
        <v>0</v>
      </c>
      <c r="AE84" s="34"/>
      <c r="AF84" s="34" t="s">
        <v>233</v>
      </c>
      <c r="AG84" s="34" t="s">
        <v>233</v>
      </c>
      <c r="AH84" s="34" t="s">
        <v>561</v>
      </c>
      <c r="AI84" s="34" t="s">
        <v>560</v>
      </c>
      <c r="AJ84" s="34"/>
      <c r="AK84" s="37"/>
      <c r="AL84" s="34"/>
      <c r="AM84" s="34"/>
      <c r="AN84" s="34"/>
      <c r="AO84" s="37">
        <v>90000000</v>
      </c>
      <c r="AP84" s="37"/>
      <c r="AQ84" s="41"/>
      <c r="AR84" s="41"/>
      <c r="AS84" s="41"/>
      <c r="AT84" s="41"/>
      <c r="AU84" s="42"/>
      <c r="AV84" s="42"/>
      <c r="AW84" s="38"/>
      <c r="AX84" s="37"/>
      <c r="AY84" s="37"/>
      <c r="AZ84" s="37"/>
      <c r="BA84" s="37"/>
      <c r="BB84" s="34"/>
      <c r="BC84" s="34"/>
      <c r="BD84" s="34"/>
      <c r="BE84" s="34"/>
      <c r="BF84" s="34" t="s">
        <v>232</v>
      </c>
      <c r="BG84" s="34"/>
      <c r="BH84" s="37"/>
      <c r="BI84" s="34" t="s">
        <v>1216</v>
      </c>
      <c r="BJ84" s="34" t="s">
        <v>1211</v>
      </c>
      <c r="BK84" s="34"/>
      <c r="BL84" s="34" t="s">
        <v>1217</v>
      </c>
      <c r="BM84" s="34" t="s">
        <v>1218</v>
      </c>
      <c r="BN84" s="34"/>
      <c r="BO84" s="34"/>
      <c r="BP84" s="34"/>
      <c r="BQ84" s="34"/>
      <c r="BR84" s="27"/>
    </row>
    <row r="85" spans="1:70" s="25" customFormat="1" x14ac:dyDescent="0.2">
      <c r="A85" s="33">
        <v>43195</v>
      </c>
      <c r="B85" s="34" t="s">
        <v>496</v>
      </c>
      <c r="C85" s="34" t="s">
        <v>495</v>
      </c>
      <c r="D85" s="34" t="s">
        <v>425</v>
      </c>
      <c r="E85" s="34" t="s">
        <v>498</v>
      </c>
      <c r="F85" s="35">
        <v>127</v>
      </c>
      <c r="G85" s="34" t="s">
        <v>379</v>
      </c>
      <c r="H85" s="34" t="s">
        <v>962</v>
      </c>
      <c r="I85" s="34" t="s">
        <v>488</v>
      </c>
      <c r="J85" s="36" t="s">
        <v>499</v>
      </c>
      <c r="K85" s="34"/>
      <c r="L85" s="34" t="s">
        <v>497</v>
      </c>
      <c r="M85" s="34"/>
      <c r="N85" s="34"/>
      <c r="O85" s="34"/>
      <c r="P85" s="35">
        <v>127</v>
      </c>
      <c r="Q85" s="35">
        <v>0</v>
      </c>
      <c r="R85" s="35">
        <v>123</v>
      </c>
      <c r="S85" s="35">
        <v>123</v>
      </c>
      <c r="T85" s="35">
        <v>0</v>
      </c>
      <c r="U85" s="35">
        <v>3</v>
      </c>
      <c r="V85" s="35">
        <v>1</v>
      </c>
      <c r="W85" s="35">
        <v>0</v>
      </c>
      <c r="X85" s="35">
        <f t="shared" si="8"/>
        <v>4</v>
      </c>
      <c r="Y85" s="35">
        <f t="shared" si="10"/>
        <v>25.4</v>
      </c>
      <c r="Z85" s="35">
        <v>0</v>
      </c>
      <c r="AA85" s="35">
        <f t="shared" si="9"/>
        <v>127</v>
      </c>
      <c r="AB85" s="37">
        <v>0</v>
      </c>
      <c r="AC85" s="37">
        <v>250000</v>
      </c>
      <c r="AD85" s="37">
        <f t="shared" si="11"/>
        <v>250000</v>
      </c>
      <c r="AE85" s="34"/>
      <c r="AF85" s="34" t="s">
        <v>232</v>
      </c>
      <c r="AG85" s="34" t="s">
        <v>232</v>
      </c>
      <c r="AH85" s="34"/>
      <c r="AI85" s="34"/>
      <c r="AJ85" s="34"/>
      <c r="AK85" s="37"/>
      <c r="AL85" s="34"/>
      <c r="AM85" s="34"/>
      <c r="AN85" s="34"/>
      <c r="AO85" s="37">
        <v>29000000</v>
      </c>
      <c r="AP85" s="37"/>
      <c r="AQ85" s="41"/>
      <c r="AR85" s="41"/>
      <c r="AS85" s="41"/>
      <c r="AT85" s="41"/>
      <c r="AU85" s="42"/>
      <c r="AV85" s="42"/>
      <c r="AW85" s="38"/>
      <c r="AX85" s="37"/>
      <c r="AY85" s="37"/>
      <c r="AZ85" s="37">
        <v>159980</v>
      </c>
      <c r="BA85" s="37"/>
      <c r="BB85" s="34" t="s">
        <v>961</v>
      </c>
      <c r="BC85" s="34"/>
      <c r="BD85" s="34"/>
      <c r="BE85" s="34"/>
      <c r="BF85" s="34" t="s">
        <v>233</v>
      </c>
      <c r="BG85" s="34" t="s">
        <v>963</v>
      </c>
      <c r="BH85" s="37"/>
      <c r="BI85" s="34" t="s">
        <v>1423</v>
      </c>
      <c r="BJ85" s="34" t="s">
        <v>1194</v>
      </c>
      <c r="BK85" s="34"/>
      <c r="BL85" s="34" t="s">
        <v>1439</v>
      </c>
      <c r="BM85" s="34" t="s">
        <v>1440</v>
      </c>
      <c r="BN85" s="34"/>
      <c r="BO85" s="34"/>
      <c r="BP85" s="34"/>
      <c r="BQ85" s="34"/>
      <c r="BR85" s="27"/>
    </row>
    <row r="86" spans="1:70" s="25" customFormat="1" x14ac:dyDescent="0.2">
      <c r="A86" s="33">
        <v>41480</v>
      </c>
      <c r="B86" s="34" t="s">
        <v>607</v>
      </c>
      <c r="C86" s="34" t="s">
        <v>738</v>
      </c>
      <c r="D86" s="34" t="s">
        <v>459</v>
      </c>
      <c r="E86" s="34" t="s">
        <v>662</v>
      </c>
      <c r="F86" s="35">
        <v>144</v>
      </c>
      <c r="G86" s="34" t="s">
        <v>6</v>
      </c>
      <c r="H86" s="34" t="s">
        <v>381</v>
      </c>
      <c r="I86" s="34" t="s">
        <v>389</v>
      </c>
      <c r="J86" s="34" t="s">
        <v>81</v>
      </c>
      <c r="K86" s="34"/>
      <c r="L86" s="34" t="s">
        <v>631</v>
      </c>
      <c r="M86" s="34"/>
      <c r="N86" s="34" t="s">
        <v>460</v>
      </c>
      <c r="O86" s="34"/>
      <c r="P86" s="35">
        <v>144</v>
      </c>
      <c r="Q86" s="35"/>
      <c r="R86" s="35"/>
      <c r="S86" s="35">
        <v>144</v>
      </c>
      <c r="T86" s="35">
        <v>0</v>
      </c>
      <c r="U86" s="35">
        <v>0</v>
      </c>
      <c r="V86" s="35">
        <v>0</v>
      </c>
      <c r="W86" s="35">
        <v>0</v>
      </c>
      <c r="X86" s="35">
        <f t="shared" si="8"/>
        <v>0</v>
      </c>
      <c r="Y86" s="35">
        <f t="shared" si="10"/>
        <v>28.799999999999997</v>
      </c>
      <c r="Z86" s="35">
        <v>0</v>
      </c>
      <c r="AA86" s="35">
        <f t="shared" si="9"/>
        <v>144</v>
      </c>
      <c r="AB86" s="37"/>
      <c r="AC86" s="37"/>
      <c r="AD86" s="37">
        <f t="shared" si="11"/>
        <v>0</v>
      </c>
      <c r="AE86" s="34"/>
      <c r="AF86" s="34" t="s">
        <v>233</v>
      </c>
      <c r="AG86" s="34" t="s">
        <v>233</v>
      </c>
      <c r="AH86" s="34" t="s">
        <v>1090</v>
      </c>
      <c r="AI86" s="34" t="s">
        <v>461</v>
      </c>
      <c r="AJ86" s="34" t="s">
        <v>236</v>
      </c>
      <c r="AK86" s="37"/>
      <c r="AL86" s="34"/>
      <c r="AM86" s="34"/>
      <c r="AN86" s="34"/>
      <c r="AO86" s="37">
        <v>30000000</v>
      </c>
      <c r="AP86" s="40"/>
      <c r="AQ86" s="41"/>
      <c r="AR86" s="41"/>
      <c r="AS86" s="41"/>
      <c r="AT86" s="41"/>
      <c r="AU86" s="42"/>
      <c r="AV86" s="42"/>
      <c r="AW86" s="38"/>
      <c r="AX86" s="37"/>
      <c r="AY86" s="37"/>
      <c r="AZ86" s="37"/>
      <c r="BA86" s="37"/>
      <c r="BB86" s="34"/>
      <c r="BC86" s="34"/>
      <c r="BD86" s="34"/>
      <c r="BE86" s="34"/>
      <c r="BF86" s="34" t="s">
        <v>232</v>
      </c>
      <c r="BG86" s="34"/>
      <c r="BH86" s="37"/>
      <c r="BI86" s="34" t="s">
        <v>1424</v>
      </c>
      <c r="BJ86" s="34" t="s">
        <v>1211</v>
      </c>
      <c r="BK86" s="34"/>
      <c r="BL86" s="34" t="s">
        <v>1441</v>
      </c>
      <c r="BM86" s="34" t="s">
        <v>985</v>
      </c>
      <c r="BN86" s="34"/>
      <c r="BO86" s="34"/>
      <c r="BP86" s="34"/>
      <c r="BQ86" s="34"/>
      <c r="BR86" s="27"/>
    </row>
    <row r="87" spans="1:70" s="25" customFormat="1" x14ac:dyDescent="0.2">
      <c r="A87" s="33">
        <v>44047</v>
      </c>
      <c r="B87" s="43" t="s">
        <v>608</v>
      </c>
      <c r="C87" s="34" t="s">
        <v>737</v>
      </c>
      <c r="D87" s="34" t="s">
        <v>13</v>
      </c>
      <c r="E87" s="34" t="s">
        <v>609</v>
      </c>
      <c r="F87" s="35">
        <v>62</v>
      </c>
      <c r="G87" s="34" t="s">
        <v>1061</v>
      </c>
      <c r="H87" s="34"/>
      <c r="I87" s="34" t="s">
        <v>390</v>
      </c>
      <c r="J87" s="34" t="s">
        <v>81</v>
      </c>
      <c r="K87" s="34"/>
      <c r="L87" s="34"/>
      <c r="M87" s="34"/>
      <c r="N87" s="34"/>
      <c r="O87" s="34"/>
      <c r="P87" s="35">
        <v>62</v>
      </c>
      <c r="Q87" s="35"/>
      <c r="R87" s="35"/>
      <c r="S87" s="35">
        <v>62</v>
      </c>
      <c r="T87" s="35">
        <v>0</v>
      </c>
      <c r="U87" s="35">
        <v>0</v>
      </c>
      <c r="V87" s="35">
        <v>0</v>
      </c>
      <c r="W87" s="35">
        <v>0</v>
      </c>
      <c r="X87" s="35">
        <f t="shared" si="8"/>
        <v>0</v>
      </c>
      <c r="Y87" s="35">
        <f t="shared" si="10"/>
        <v>12.4</v>
      </c>
      <c r="Z87" s="35">
        <v>0</v>
      </c>
      <c r="AA87" s="35">
        <f t="shared" si="9"/>
        <v>62</v>
      </c>
      <c r="AB87" s="37">
        <v>102000</v>
      </c>
      <c r="AC87" s="37"/>
      <c r="AD87" s="37">
        <f t="shared" si="11"/>
        <v>102000</v>
      </c>
      <c r="AE87" s="34"/>
      <c r="AF87" s="34" t="s">
        <v>232</v>
      </c>
      <c r="AG87" s="34" t="s">
        <v>232</v>
      </c>
      <c r="AH87" s="34"/>
      <c r="AI87" s="34"/>
      <c r="AJ87" s="34"/>
      <c r="AK87" s="37"/>
      <c r="AL87" s="34"/>
      <c r="AM87" s="34"/>
      <c r="AN87" s="34"/>
      <c r="AO87" s="34"/>
      <c r="AP87" s="39"/>
      <c r="AQ87" s="34"/>
      <c r="AR87" s="34"/>
      <c r="AS87" s="34"/>
      <c r="AT87" s="34"/>
      <c r="AU87" s="34"/>
      <c r="AV87" s="34"/>
      <c r="AW87" s="38"/>
      <c r="AX87" s="34"/>
      <c r="AY87" s="34"/>
      <c r="AZ87" s="34"/>
      <c r="BA87" s="34"/>
      <c r="BB87" s="34"/>
      <c r="BC87" s="34"/>
      <c r="BD87" s="34"/>
      <c r="BE87" s="34"/>
      <c r="BF87" s="34" t="s">
        <v>232</v>
      </c>
      <c r="BG87" s="34"/>
      <c r="BH87" s="37"/>
      <c r="BI87" s="34" t="s">
        <v>1320</v>
      </c>
      <c r="BJ87" s="34" t="s">
        <v>1143</v>
      </c>
      <c r="BK87" s="34"/>
      <c r="BL87" s="34" t="s">
        <v>1441</v>
      </c>
      <c r="BM87" s="34"/>
      <c r="BN87" s="34"/>
      <c r="BO87" s="34"/>
      <c r="BP87" s="34"/>
      <c r="BQ87" s="34" t="s">
        <v>1442</v>
      </c>
      <c r="BR87" s="27"/>
    </row>
    <row r="88" spans="1:70" s="25" customFormat="1" x14ac:dyDescent="0.2">
      <c r="A88" s="33">
        <v>42187</v>
      </c>
      <c r="B88" s="34" t="s">
        <v>611</v>
      </c>
      <c r="C88" s="34" t="s">
        <v>612</v>
      </c>
      <c r="D88" s="34" t="s">
        <v>13</v>
      </c>
      <c r="E88" s="34" t="s">
        <v>82</v>
      </c>
      <c r="F88" s="35">
        <v>124</v>
      </c>
      <c r="G88" s="34" t="s">
        <v>6</v>
      </c>
      <c r="H88" s="34" t="s">
        <v>1018</v>
      </c>
      <c r="I88" s="34" t="s">
        <v>389</v>
      </c>
      <c r="J88" s="34" t="s">
        <v>60</v>
      </c>
      <c r="K88" s="34"/>
      <c r="L88" s="34"/>
      <c r="M88" s="34"/>
      <c r="N88" s="34"/>
      <c r="O88" s="34"/>
      <c r="P88" s="35">
        <v>124</v>
      </c>
      <c r="Q88" s="35">
        <v>124</v>
      </c>
      <c r="R88" s="35">
        <v>0</v>
      </c>
      <c r="S88" s="35">
        <v>124</v>
      </c>
      <c r="T88" s="35">
        <v>0</v>
      </c>
      <c r="U88" s="35">
        <v>0</v>
      </c>
      <c r="V88" s="35">
        <v>0</v>
      </c>
      <c r="W88" s="35">
        <v>0</v>
      </c>
      <c r="X88" s="35">
        <f t="shared" si="8"/>
        <v>0</v>
      </c>
      <c r="Y88" s="35">
        <f t="shared" si="10"/>
        <v>24.8</v>
      </c>
      <c r="Z88" s="35">
        <v>0</v>
      </c>
      <c r="AA88" s="35">
        <f t="shared" si="9"/>
        <v>124</v>
      </c>
      <c r="AB88" s="37">
        <v>0</v>
      </c>
      <c r="AC88" s="37"/>
      <c r="AD88" s="37">
        <f t="shared" si="11"/>
        <v>0</v>
      </c>
      <c r="AE88" s="34"/>
      <c r="AF88" s="34" t="s">
        <v>233</v>
      </c>
      <c r="AG88" s="34" t="s">
        <v>233</v>
      </c>
      <c r="AH88" s="34" t="s">
        <v>245</v>
      </c>
      <c r="AI88" s="34" t="s">
        <v>246</v>
      </c>
      <c r="AJ88" s="34" t="s">
        <v>247</v>
      </c>
      <c r="AK88" s="37"/>
      <c r="AL88" s="34"/>
      <c r="AM88" s="34"/>
      <c r="AN88" s="34"/>
      <c r="AO88" s="37">
        <v>33000000</v>
      </c>
      <c r="AP88" s="40"/>
      <c r="AQ88" s="41"/>
      <c r="AR88" s="41"/>
      <c r="AS88" s="41"/>
      <c r="AT88" s="41"/>
      <c r="AU88" s="42"/>
      <c r="AV88" s="42"/>
      <c r="AW88" s="38"/>
      <c r="AX88" s="37"/>
      <c r="AY88" s="37"/>
      <c r="AZ88" s="37">
        <v>185000</v>
      </c>
      <c r="BA88" s="37"/>
      <c r="BB88" s="34" t="s">
        <v>292</v>
      </c>
      <c r="BC88" s="34"/>
      <c r="BD88" s="34">
        <v>1046</v>
      </c>
      <c r="BE88" s="34"/>
      <c r="BF88" s="34" t="s">
        <v>232</v>
      </c>
      <c r="BG88" s="34"/>
      <c r="BH88" s="37">
        <v>148800</v>
      </c>
      <c r="BI88" s="34" t="s">
        <v>1144</v>
      </c>
      <c r="BJ88" s="34" t="s">
        <v>1143</v>
      </c>
      <c r="BK88" s="34"/>
      <c r="BL88" s="34" t="s">
        <v>1443</v>
      </c>
      <c r="BM88" s="34" t="s">
        <v>1262</v>
      </c>
      <c r="BN88" s="34"/>
      <c r="BO88" s="34" t="s">
        <v>1267</v>
      </c>
      <c r="BP88" s="34"/>
      <c r="BQ88" s="34"/>
      <c r="BR88" s="27"/>
    </row>
    <row r="89" spans="1:70" s="25" customFormat="1" x14ac:dyDescent="0.2">
      <c r="A89" s="33">
        <v>43846</v>
      </c>
      <c r="B89" s="34" t="s">
        <v>186</v>
      </c>
      <c r="C89" s="34" t="s">
        <v>187</v>
      </c>
      <c r="D89" s="34" t="s">
        <v>463</v>
      </c>
      <c r="E89" s="34" t="s">
        <v>188</v>
      </c>
      <c r="F89" s="65">
        <v>80</v>
      </c>
      <c r="G89" s="34" t="s">
        <v>6</v>
      </c>
      <c r="H89" s="34" t="s">
        <v>1015</v>
      </c>
      <c r="I89" s="34" t="s">
        <v>390</v>
      </c>
      <c r="J89" s="34" t="s">
        <v>32</v>
      </c>
      <c r="K89" s="34"/>
      <c r="L89" s="34" t="s">
        <v>340</v>
      </c>
      <c r="M89" s="34"/>
      <c r="N89" s="34"/>
      <c r="O89" s="34"/>
      <c r="P89" s="65">
        <v>80</v>
      </c>
      <c r="Q89" s="65">
        <v>80</v>
      </c>
      <c r="R89" s="65">
        <v>0</v>
      </c>
      <c r="S89" s="35">
        <f>Q89+R89</f>
        <v>80</v>
      </c>
      <c r="T89" s="65">
        <v>0</v>
      </c>
      <c r="U89" s="65">
        <v>0</v>
      </c>
      <c r="V89" s="65">
        <v>0</v>
      </c>
      <c r="W89" s="65">
        <v>0</v>
      </c>
      <c r="X89" s="35">
        <f t="shared" si="8"/>
        <v>0</v>
      </c>
      <c r="Y89" s="35">
        <f t="shared" si="10"/>
        <v>16</v>
      </c>
      <c r="Z89" s="65">
        <v>0</v>
      </c>
      <c r="AA89" s="35">
        <f t="shared" si="9"/>
        <v>80</v>
      </c>
      <c r="AB89" s="37">
        <v>220000</v>
      </c>
      <c r="AC89" s="37"/>
      <c r="AD89" s="37">
        <f t="shared" si="11"/>
        <v>220000</v>
      </c>
      <c r="AE89" s="34"/>
      <c r="AF89" s="34" t="s">
        <v>233</v>
      </c>
      <c r="AG89" s="34" t="s">
        <v>233</v>
      </c>
      <c r="AH89" s="34" t="s">
        <v>366</v>
      </c>
      <c r="AI89" s="34" t="s">
        <v>241</v>
      </c>
      <c r="AJ89" s="34"/>
      <c r="AK89" s="37"/>
      <c r="AL89" s="34"/>
      <c r="AM89" s="34" t="s">
        <v>369</v>
      </c>
      <c r="AN89" s="34" t="s">
        <v>372</v>
      </c>
      <c r="AO89" s="37">
        <v>24140000</v>
      </c>
      <c r="AP89" s="37">
        <v>20040000</v>
      </c>
      <c r="AQ89" s="41">
        <v>4100000</v>
      </c>
      <c r="AR89" s="41">
        <v>930000</v>
      </c>
      <c r="AS89" s="41">
        <v>1200000</v>
      </c>
      <c r="AT89" s="41">
        <v>1420000</v>
      </c>
      <c r="AU89" s="42">
        <f>AQ89/AP89</f>
        <v>0.20459081836327345</v>
      </c>
      <c r="AV89" s="42">
        <v>0.17</v>
      </c>
      <c r="AW89" s="38">
        <v>0.3</v>
      </c>
      <c r="AX89" s="37">
        <f>AS89/AW89</f>
        <v>4000000</v>
      </c>
      <c r="AY89" s="37">
        <f>AT89/AW89</f>
        <v>4733333.333333334</v>
      </c>
      <c r="AZ89" s="37">
        <v>199950</v>
      </c>
      <c r="BA89" s="37"/>
      <c r="BB89" s="34" t="s">
        <v>375</v>
      </c>
      <c r="BC89" s="34"/>
      <c r="BD89" s="34"/>
      <c r="BE89" s="34"/>
      <c r="BF89" s="34" t="s">
        <v>232</v>
      </c>
      <c r="BG89" s="34"/>
      <c r="BH89" s="37"/>
      <c r="BI89" s="34" t="s">
        <v>1170</v>
      </c>
      <c r="BJ89" s="34" t="s">
        <v>1171</v>
      </c>
      <c r="BK89" s="34"/>
      <c r="BL89" s="34" t="s">
        <v>1184</v>
      </c>
      <c r="BM89" s="34" t="s">
        <v>1444</v>
      </c>
      <c r="BN89" s="34"/>
      <c r="BO89" s="34"/>
      <c r="BP89" s="34"/>
      <c r="BQ89" s="34"/>
      <c r="BR89" s="27"/>
    </row>
    <row r="90" spans="1:70" s="25" customFormat="1" x14ac:dyDescent="0.2">
      <c r="A90" s="33">
        <v>42943</v>
      </c>
      <c r="B90" s="34" t="s">
        <v>692</v>
      </c>
      <c r="C90" s="34" t="s">
        <v>83</v>
      </c>
      <c r="D90" s="34" t="s">
        <v>13</v>
      </c>
      <c r="E90" s="34" t="s">
        <v>84</v>
      </c>
      <c r="F90" s="35">
        <v>68</v>
      </c>
      <c r="G90" s="34" t="s">
        <v>6</v>
      </c>
      <c r="H90" s="34"/>
      <c r="I90" s="34" t="s">
        <v>488</v>
      </c>
      <c r="J90" s="34" t="s">
        <v>60</v>
      </c>
      <c r="K90" s="34"/>
      <c r="L90" s="34"/>
      <c r="M90" s="34"/>
      <c r="N90" s="34"/>
      <c r="O90" s="34"/>
      <c r="P90" s="35">
        <v>68</v>
      </c>
      <c r="Q90" s="35"/>
      <c r="R90" s="35"/>
      <c r="S90" s="35">
        <v>68</v>
      </c>
      <c r="T90" s="35">
        <v>0</v>
      </c>
      <c r="U90" s="35">
        <v>0</v>
      </c>
      <c r="V90" s="35">
        <v>0</v>
      </c>
      <c r="W90" s="35">
        <v>0</v>
      </c>
      <c r="X90" s="35">
        <f t="shared" si="8"/>
        <v>0</v>
      </c>
      <c r="Y90" s="35">
        <f t="shared" si="10"/>
        <v>13.600000000000001</v>
      </c>
      <c r="Z90" s="35">
        <v>0</v>
      </c>
      <c r="AA90" s="35">
        <f t="shared" si="9"/>
        <v>68</v>
      </c>
      <c r="AB90" s="37">
        <v>0</v>
      </c>
      <c r="AC90" s="37"/>
      <c r="AD90" s="37">
        <f t="shared" si="11"/>
        <v>0</v>
      </c>
      <c r="AE90" s="34"/>
      <c r="AF90" s="34" t="s">
        <v>233</v>
      </c>
      <c r="AG90" s="34" t="s">
        <v>233</v>
      </c>
      <c r="AH90" s="34" t="s">
        <v>245</v>
      </c>
      <c r="AI90" s="34" t="s">
        <v>246</v>
      </c>
      <c r="AJ90" s="34" t="s">
        <v>247</v>
      </c>
      <c r="AK90" s="37"/>
      <c r="AL90" s="34"/>
      <c r="AM90" s="34"/>
      <c r="AN90" s="34"/>
      <c r="AO90" s="37"/>
      <c r="AP90" s="40"/>
      <c r="AQ90" s="41"/>
      <c r="AR90" s="41"/>
      <c r="AS90" s="41"/>
      <c r="AT90" s="41"/>
      <c r="AU90" s="42"/>
      <c r="AV90" s="42"/>
      <c r="AW90" s="38"/>
      <c r="AX90" s="37"/>
      <c r="AY90" s="37"/>
      <c r="AZ90" s="37">
        <v>218000</v>
      </c>
      <c r="BA90" s="37"/>
      <c r="BB90" s="34" t="s">
        <v>1020</v>
      </c>
      <c r="BC90" s="34"/>
      <c r="BD90" s="34"/>
      <c r="BE90" s="34"/>
      <c r="BF90" s="34" t="s">
        <v>232</v>
      </c>
      <c r="BG90" s="34"/>
      <c r="BH90" s="37">
        <v>81600</v>
      </c>
      <c r="BI90" s="34" t="s">
        <v>1320</v>
      </c>
      <c r="BJ90" s="34" t="s">
        <v>1143</v>
      </c>
      <c r="BK90" s="34"/>
      <c r="BL90" s="34" t="s">
        <v>1393</v>
      </c>
      <c r="BM90" s="34" t="s">
        <v>1309</v>
      </c>
      <c r="BN90" s="34"/>
      <c r="BO90" s="34"/>
      <c r="BP90" s="34"/>
      <c r="BQ90" s="34"/>
      <c r="BR90" s="27"/>
    </row>
    <row r="91" spans="1:70" s="25" customFormat="1" x14ac:dyDescent="0.2">
      <c r="A91" s="33">
        <v>42635</v>
      </c>
      <c r="B91" s="43" t="s">
        <v>995</v>
      </c>
      <c r="C91" s="34" t="s">
        <v>997</v>
      </c>
      <c r="D91" s="34" t="s">
        <v>15</v>
      </c>
      <c r="E91" s="34" t="s">
        <v>996</v>
      </c>
      <c r="F91" s="35">
        <v>520</v>
      </c>
      <c r="G91" s="34" t="s">
        <v>379</v>
      </c>
      <c r="H91" s="34" t="s">
        <v>1046</v>
      </c>
      <c r="I91" s="34" t="s">
        <v>488</v>
      </c>
      <c r="J91" s="36" t="s">
        <v>999</v>
      </c>
      <c r="K91" s="36" t="s">
        <v>1001</v>
      </c>
      <c r="L91" s="34" t="s">
        <v>1000</v>
      </c>
      <c r="M91" s="34" t="s">
        <v>998</v>
      </c>
      <c r="N91" s="34"/>
      <c r="O91" s="34"/>
      <c r="P91" s="35">
        <v>520</v>
      </c>
      <c r="Q91" s="35">
        <v>0</v>
      </c>
      <c r="R91" s="35">
        <v>520</v>
      </c>
      <c r="S91" s="35">
        <v>520</v>
      </c>
      <c r="T91" s="35">
        <v>0</v>
      </c>
      <c r="U91" s="35">
        <v>0</v>
      </c>
      <c r="V91" s="35">
        <v>0</v>
      </c>
      <c r="W91" s="35">
        <v>0</v>
      </c>
      <c r="X91" s="35">
        <v>0</v>
      </c>
      <c r="Y91" s="35">
        <f t="shared" si="10"/>
        <v>104</v>
      </c>
      <c r="Z91" s="35">
        <v>0</v>
      </c>
      <c r="AA91" s="35">
        <f t="shared" si="9"/>
        <v>520</v>
      </c>
      <c r="AB91" s="37">
        <v>0</v>
      </c>
      <c r="AC91" s="37"/>
      <c r="AD91" s="37">
        <f t="shared" si="11"/>
        <v>0</v>
      </c>
      <c r="AE91" s="34"/>
      <c r="AF91" s="34" t="s">
        <v>232</v>
      </c>
      <c r="AG91" s="34" t="s">
        <v>232</v>
      </c>
      <c r="AH91" s="34"/>
      <c r="AI91" s="34"/>
      <c r="AJ91" s="34"/>
      <c r="AK91" s="37">
        <v>10074000</v>
      </c>
      <c r="AL91" s="34" t="s">
        <v>1002</v>
      </c>
      <c r="AM91" s="34" t="s">
        <v>369</v>
      </c>
      <c r="AN91" s="34" t="s">
        <v>1003</v>
      </c>
      <c r="AO91" s="37">
        <v>130000000</v>
      </c>
      <c r="AP91" s="40"/>
      <c r="AQ91" s="41"/>
      <c r="AR91" s="41"/>
      <c r="AS91" s="41"/>
      <c r="AT91" s="41"/>
      <c r="AU91" s="42"/>
      <c r="AV91" s="42"/>
      <c r="AW91" s="38"/>
      <c r="AX91" s="37"/>
      <c r="AY91" s="37"/>
      <c r="AZ91" s="37"/>
      <c r="BA91" s="37"/>
      <c r="BB91" s="34"/>
      <c r="BC91" s="34"/>
      <c r="BD91" s="34"/>
      <c r="BE91" s="34"/>
      <c r="BF91" s="34" t="s">
        <v>232</v>
      </c>
      <c r="BG91" s="34"/>
      <c r="BH91" s="37"/>
      <c r="BI91" s="34" t="s">
        <v>1219</v>
      </c>
      <c r="BJ91" s="34" t="s">
        <v>1143</v>
      </c>
      <c r="BK91" s="34"/>
      <c r="BL91" s="34" t="s">
        <v>1200</v>
      </c>
      <c r="BM91" s="34" t="s">
        <v>1220</v>
      </c>
      <c r="BN91" s="34"/>
      <c r="BO91" s="34"/>
      <c r="BP91" s="34"/>
      <c r="BQ91" s="34"/>
      <c r="BR91" s="27"/>
    </row>
    <row r="92" spans="1:70" s="25" customFormat="1" x14ac:dyDescent="0.2">
      <c r="A92" s="33">
        <v>43055</v>
      </c>
      <c r="B92" s="34" t="s">
        <v>748</v>
      </c>
      <c r="C92" s="34" t="s">
        <v>85</v>
      </c>
      <c r="D92" s="34" t="s">
        <v>4</v>
      </c>
      <c r="E92" s="34" t="s">
        <v>53</v>
      </c>
      <c r="F92" s="35">
        <v>419</v>
      </c>
      <c r="G92" s="34" t="s">
        <v>6</v>
      </c>
      <c r="H92" s="34" t="s">
        <v>381</v>
      </c>
      <c r="I92" s="34" t="s">
        <v>390</v>
      </c>
      <c r="J92" s="34" t="s">
        <v>54</v>
      </c>
      <c r="K92" s="34"/>
      <c r="L92" s="34"/>
      <c r="M92" s="34"/>
      <c r="N92" s="34"/>
      <c r="O92" s="34"/>
      <c r="P92" s="35">
        <v>419</v>
      </c>
      <c r="Q92" s="35"/>
      <c r="R92" s="35"/>
      <c r="S92" s="35">
        <v>419</v>
      </c>
      <c r="T92" s="35">
        <v>0</v>
      </c>
      <c r="U92" s="35">
        <v>0</v>
      </c>
      <c r="V92" s="35">
        <v>0</v>
      </c>
      <c r="W92" s="35">
        <v>0</v>
      </c>
      <c r="X92" s="35">
        <f t="shared" ref="X92:X97" si="12">SUM(T92:W92)</f>
        <v>0</v>
      </c>
      <c r="Y92" s="35">
        <f t="shared" si="10"/>
        <v>83.800000000000011</v>
      </c>
      <c r="Z92" s="35">
        <v>0</v>
      </c>
      <c r="AA92" s="35">
        <f t="shared" si="9"/>
        <v>419</v>
      </c>
      <c r="AB92" s="37">
        <v>0</v>
      </c>
      <c r="AC92" s="37"/>
      <c r="AD92" s="37">
        <f t="shared" si="11"/>
        <v>0</v>
      </c>
      <c r="AE92" s="34"/>
      <c r="AF92" s="34" t="s">
        <v>232</v>
      </c>
      <c r="AG92" s="34" t="s">
        <v>232</v>
      </c>
      <c r="AH92" s="34"/>
      <c r="AI92" s="34"/>
      <c r="AJ92" s="34"/>
      <c r="AK92" s="37"/>
      <c r="AL92" s="34"/>
      <c r="AM92" s="34"/>
      <c r="AN92" s="34"/>
      <c r="AO92" s="37">
        <v>66107345</v>
      </c>
      <c r="AP92" s="40"/>
      <c r="AQ92" s="41"/>
      <c r="AR92" s="41"/>
      <c r="AS92" s="41"/>
      <c r="AT92" s="41"/>
      <c r="AU92" s="42"/>
      <c r="AV92" s="42"/>
      <c r="AW92" s="38"/>
      <c r="AX92" s="37"/>
      <c r="AY92" s="37"/>
      <c r="AZ92" s="37" t="s">
        <v>280</v>
      </c>
      <c r="BA92" s="37"/>
      <c r="BB92" s="34"/>
      <c r="BC92" s="34"/>
      <c r="BD92" s="34"/>
      <c r="BE92" s="34"/>
      <c r="BF92" s="34" t="s">
        <v>233</v>
      </c>
      <c r="BG92" s="34"/>
      <c r="BH92" s="37">
        <v>502800</v>
      </c>
      <c r="BI92" s="34" t="s">
        <v>1221</v>
      </c>
      <c r="BJ92" s="34" t="s">
        <v>400</v>
      </c>
      <c r="BK92" s="34"/>
      <c r="BL92" s="34" t="s">
        <v>1223</v>
      </c>
      <c r="BM92" s="34"/>
      <c r="BN92" s="34"/>
      <c r="BO92" s="34"/>
      <c r="BP92" s="34"/>
      <c r="BQ92" s="34" t="s">
        <v>1222</v>
      </c>
      <c r="BR92" s="27"/>
    </row>
    <row r="93" spans="1:70" s="25" customFormat="1" x14ac:dyDescent="0.2">
      <c r="A93" s="51">
        <v>42691</v>
      </c>
      <c r="B93" s="50" t="s">
        <v>763</v>
      </c>
      <c r="C93" s="50" t="s">
        <v>86</v>
      </c>
      <c r="D93" s="50" t="s">
        <v>26</v>
      </c>
      <c r="E93" s="50" t="s">
        <v>87</v>
      </c>
      <c r="F93" s="35">
        <v>192</v>
      </c>
      <c r="G93" s="50" t="s">
        <v>379</v>
      </c>
      <c r="H93" s="34"/>
      <c r="I93" s="34" t="s">
        <v>390</v>
      </c>
      <c r="J93" s="34" t="s">
        <v>765</v>
      </c>
      <c r="K93" s="34"/>
      <c r="L93" s="34" t="s">
        <v>302</v>
      </c>
      <c r="M93" s="34"/>
      <c r="N93" s="34"/>
      <c r="O93" s="34" t="s">
        <v>764</v>
      </c>
      <c r="P93" s="35">
        <v>192</v>
      </c>
      <c r="Q93" s="35">
        <v>0</v>
      </c>
      <c r="R93" s="35">
        <v>192</v>
      </c>
      <c r="S93" s="35">
        <v>192</v>
      </c>
      <c r="T93" s="35">
        <v>0</v>
      </c>
      <c r="U93" s="35">
        <v>0</v>
      </c>
      <c r="V93" s="35">
        <v>0</v>
      </c>
      <c r="W93" s="35">
        <v>0</v>
      </c>
      <c r="X93" s="35">
        <f t="shared" si="12"/>
        <v>0</v>
      </c>
      <c r="Y93" s="35">
        <f t="shared" si="10"/>
        <v>38.4</v>
      </c>
      <c r="Z93" s="35">
        <v>0</v>
      </c>
      <c r="AA93" s="35">
        <f t="shared" si="9"/>
        <v>192</v>
      </c>
      <c r="AB93" s="37">
        <v>0</v>
      </c>
      <c r="AC93" s="37"/>
      <c r="AD93" s="37">
        <f t="shared" si="11"/>
        <v>0</v>
      </c>
      <c r="AE93" s="34"/>
      <c r="AF93" s="34" t="s">
        <v>232</v>
      </c>
      <c r="AG93" s="34" t="s">
        <v>232</v>
      </c>
      <c r="AH93" s="34"/>
      <c r="AI93" s="34"/>
      <c r="AJ93" s="34"/>
      <c r="AK93" s="37"/>
      <c r="AL93" s="34"/>
      <c r="AM93" s="34"/>
      <c r="AN93" s="34"/>
      <c r="AO93" s="37"/>
      <c r="AP93" s="40"/>
      <c r="AQ93" s="41"/>
      <c r="AR93" s="41"/>
      <c r="AS93" s="41"/>
      <c r="AT93" s="41"/>
      <c r="AU93" s="42"/>
      <c r="AV93" s="42"/>
      <c r="AW93" s="38"/>
      <c r="AX93" s="37"/>
      <c r="AY93" s="37"/>
      <c r="AZ93" s="37" t="s">
        <v>280</v>
      </c>
      <c r="BA93" s="37"/>
      <c r="BB93" s="34"/>
      <c r="BC93" s="34"/>
      <c r="BD93" s="34"/>
      <c r="BE93" s="34"/>
      <c r="BF93" s="34" t="s">
        <v>232</v>
      </c>
      <c r="BG93" s="34"/>
      <c r="BH93" s="37">
        <v>230400</v>
      </c>
      <c r="BI93" s="34" t="s">
        <v>1332</v>
      </c>
      <c r="BJ93" s="34" t="s">
        <v>1260</v>
      </c>
      <c r="BK93" s="34"/>
      <c r="BL93" s="34" t="s">
        <v>1182</v>
      </c>
      <c r="BM93" s="34" t="s">
        <v>21</v>
      </c>
      <c r="BN93" s="34"/>
      <c r="BO93" s="34"/>
      <c r="BP93" s="34"/>
      <c r="BQ93" s="34"/>
      <c r="BR93" s="27"/>
    </row>
    <row r="94" spans="1:70" s="25" customFormat="1" x14ac:dyDescent="0.2">
      <c r="A94" s="51">
        <v>42957</v>
      </c>
      <c r="B94" s="50" t="s">
        <v>838</v>
      </c>
      <c r="C94" s="50" t="s">
        <v>815</v>
      </c>
      <c r="D94" s="50" t="s">
        <v>839</v>
      </c>
      <c r="E94" s="50" t="s">
        <v>837</v>
      </c>
      <c r="F94" s="35">
        <v>354</v>
      </c>
      <c r="G94" s="50" t="s">
        <v>162</v>
      </c>
      <c r="H94" s="50" t="s">
        <v>1029</v>
      </c>
      <c r="I94" s="34" t="s">
        <v>488</v>
      </c>
      <c r="J94" s="34" t="s">
        <v>836</v>
      </c>
      <c r="K94" s="34" t="s">
        <v>513</v>
      </c>
      <c r="L94" s="34" t="s">
        <v>816</v>
      </c>
      <c r="M94" s="34" t="s">
        <v>841</v>
      </c>
      <c r="N94" s="34"/>
      <c r="O94" s="34" t="s">
        <v>817</v>
      </c>
      <c r="P94" s="35">
        <v>354</v>
      </c>
      <c r="Q94" s="35">
        <v>0</v>
      </c>
      <c r="R94" s="35">
        <v>354</v>
      </c>
      <c r="S94" s="35">
        <v>354</v>
      </c>
      <c r="T94" s="35">
        <v>0</v>
      </c>
      <c r="U94" s="35">
        <v>0</v>
      </c>
      <c r="V94" s="35">
        <v>0</v>
      </c>
      <c r="W94" s="35">
        <v>0</v>
      </c>
      <c r="X94" s="35">
        <f t="shared" si="12"/>
        <v>0</v>
      </c>
      <c r="Y94" s="35">
        <f t="shared" si="10"/>
        <v>70.8</v>
      </c>
      <c r="Z94" s="35">
        <v>0</v>
      </c>
      <c r="AA94" s="35">
        <f t="shared" si="9"/>
        <v>354</v>
      </c>
      <c r="AB94" s="37">
        <v>500000</v>
      </c>
      <c r="AC94" s="37">
        <v>1000000</v>
      </c>
      <c r="AD94" s="37">
        <f t="shared" si="11"/>
        <v>1500000</v>
      </c>
      <c r="AE94" s="34" t="s">
        <v>840</v>
      </c>
      <c r="AF94" s="34" t="s">
        <v>233</v>
      </c>
      <c r="AG94" s="34" t="s">
        <v>233</v>
      </c>
      <c r="AH94" s="34" t="s">
        <v>841</v>
      </c>
      <c r="AI94" s="34" t="s">
        <v>241</v>
      </c>
      <c r="AJ94" s="34" t="s">
        <v>1030</v>
      </c>
      <c r="AK94" s="37"/>
      <c r="AL94" s="34"/>
      <c r="AM94" s="34"/>
      <c r="AN94" s="34"/>
      <c r="AO94" s="37">
        <v>68000000</v>
      </c>
      <c r="AP94" s="40"/>
      <c r="AQ94" s="41"/>
      <c r="AR94" s="41"/>
      <c r="AS94" s="41"/>
      <c r="AT94" s="41"/>
      <c r="AU94" s="42"/>
      <c r="AV94" s="42"/>
      <c r="AW94" s="38"/>
      <c r="AX94" s="37"/>
      <c r="AY94" s="37"/>
      <c r="AZ94" s="37"/>
      <c r="BA94" s="37"/>
      <c r="BB94" s="34"/>
      <c r="BC94" s="34"/>
      <c r="BD94" s="34"/>
      <c r="BE94" s="34"/>
      <c r="BF94" s="34" t="s">
        <v>233</v>
      </c>
      <c r="BG94" s="34" t="s">
        <v>835</v>
      </c>
      <c r="BH94" s="37"/>
      <c r="BI94" s="34" t="s">
        <v>1221</v>
      </c>
      <c r="BJ94" s="34" t="s">
        <v>1278</v>
      </c>
      <c r="BK94" s="34"/>
      <c r="BL94" s="34" t="s">
        <v>1280</v>
      </c>
      <c r="BM94" s="34" t="s">
        <v>1281</v>
      </c>
      <c r="BN94" s="34"/>
      <c r="BO94" s="34" t="s">
        <v>1267</v>
      </c>
      <c r="BP94" s="34"/>
      <c r="BQ94" s="34"/>
      <c r="BR94" s="27"/>
    </row>
    <row r="95" spans="1:70" s="25" customFormat="1" x14ac:dyDescent="0.2">
      <c r="A95" s="51">
        <v>43027</v>
      </c>
      <c r="B95" s="56" t="s">
        <v>598</v>
      </c>
      <c r="C95" s="50" t="s">
        <v>964</v>
      </c>
      <c r="D95" s="50" t="s">
        <v>579</v>
      </c>
      <c r="E95" s="50" t="s">
        <v>88</v>
      </c>
      <c r="F95" s="35">
        <v>415</v>
      </c>
      <c r="G95" s="34" t="s">
        <v>1061</v>
      </c>
      <c r="H95" s="34" t="s">
        <v>7</v>
      </c>
      <c r="I95" s="34" t="s">
        <v>390</v>
      </c>
      <c r="J95" s="34" t="s">
        <v>89</v>
      </c>
      <c r="K95" s="34" t="s">
        <v>599</v>
      </c>
      <c r="L95" s="34" t="s">
        <v>596</v>
      </c>
      <c r="M95" s="34"/>
      <c r="N95" s="34"/>
      <c r="O95" s="34" t="s">
        <v>600</v>
      </c>
      <c r="P95" s="35">
        <v>415</v>
      </c>
      <c r="Q95" s="35"/>
      <c r="R95" s="35"/>
      <c r="S95" s="35">
        <v>415</v>
      </c>
      <c r="T95" s="35">
        <v>0</v>
      </c>
      <c r="U95" s="35">
        <v>0</v>
      </c>
      <c r="V95" s="35">
        <v>0</v>
      </c>
      <c r="W95" s="35">
        <v>0</v>
      </c>
      <c r="X95" s="35">
        <f t="shared" si="12"/>
        <v>0</v>
      </c>
      <c r="Y95" s="35">
        <f t="shared" si="10"/>
        <v>83</v>
      </c>
      <c r="Z95" s="35">
        <v>0</v>
      </c>
      <c r="AA95" s="35">
        <f t="shared" si="9"/>
        <v>415</v>
      </c>
      <c r="AB95" s="37">
        <v>0</v>
      </c>
      <c r="AC95" s="37">
        <v>750000</v>
      </c>
      <c r="AD95" s="37">
        <f t="shared" si="11"/>
        <v>750000</v>
      </c>
      <c r="AE95" s="34"/>
      <c r="AF95" s="34" t="s">
        <v>233</v>
      </c>
      <c r="AG95" s="34" t="s">
        <v>232</v>
      </c>
      <c r="AH95" s="34" t="s">
        <v>597</v>
      </c>
      <c r="AI95" s="34" t="s">
        <v>473</v>
      </c>
      <c r="AJ95" s="34" t="s">
        <v>251</v>
      </c>
      <c r="AK95" s="37"/>
      <c r="AL95" s="34"/>
      <c r="AM95" s="34"/>
      <c r="AN95" s="34"/>
      <c r="AO95" s="37"/>
      <c r="AP95" s="40"/>
      <c r="AQ95" s="41"/>
      <c r="AR95" s="41"/>
      <c r="AS95" s="41"/>
      <c r="AT95" s="41"/>
      <c r="AU95" s="42"/>
      <c r="AV95" s="42"/>
      <c r="AW95" s="38"/>
      <c r="AX95" s="37"/>
      <c r="AY95" s="37"/>
      <c r="AZ95" s="37" t="s">
        <v>280</v>
      </c>
      <c r="BA95" s="37"/>
      <c r="BB95" s="34"/>
      <c r="BC95" s="34"/>
      <c r="BD95" s="34"/>
      <c r="BE95" s="34"/>
      <c r="BF95" s="34" t="s">
        <v>232</v>
      </c>
      <c r="BG95" s="34"/>
      <c r="BH95" s="37">
        <v>498000</v>
      </c>
      <c r="BI95" s="34" t="s">
        <v>1227</v>
      </c>
      <c r="BJ95" s="34" t="s">
        <v>1226</v>
      </c>
      <c r="BK95" s="34"/>
      <c r="BL95" s="34" t="s">
        <v>1224</v>
      </c>
      <c r="BM95" s="34"/>
      <c r="BN95" s="34"/>
      <c r="BO95" s="34"/>
      <c r="BP95" s="34"/>
      <c r="BQ95" s="34" t="s">
        <v>1225</v>
      </c>
      <c r="BR95" s="27"/>
    </row>
    <row r="96" spans="1:70" s="25" customFormat="1" x14ac:dyDescent="0.2">
      <c r="A96" s="33">
        <v>43252</v>
      </c>
      <c r="B96" s="34" t="s">
        <v>159</v>
      </c>
      <c r="C96" s="34" t="s">
        <v>160</v>
      </c>
      <c r="D96" s="34" t="s">
        <v>579</v>
      </c>
      <c r="E96" s="34" t="s">
        <v>161</v>
      </c>
      <c r="F96" s="35">
        <v>556</v>
      </c>
      <c r="G96" s="34" t="s">
        <v>162</v>
      </c>
      <c r="H96" s="34"/>
      <c r="I96" s="34" t="s">
        <v>488</v>
      </c>
      <c r="J96" s="34" t="s">
        <v>324</v>
      </c>
      <c r="K96" s="34"/>
      <c r="L96" s="34"/>
      <c r="M96" s="34"/>
      <c r="N96" s="34"/>
      <c r="O96" s="34"/>
      <c r="P96" s="35">
        <v>556</v>
      </c>
      <c r="Q96" s="35">
        <v>181</v>
      </c>
      <c r="R96" s="35">
        <v>375</v>
      </c>
      <c r="S96" s="35">
        <f>Q96+R96</f>
        <v>556</v>
      </c>
      <c r="T96" s="35">
        <v>0</v>
      </c>
      <c r="U96" s="35">
        <v>0</v>
      </c>
      <c r="V96" s="35">
        <v>0</v>
      </c>
      <c r="W96" s="35">
        <v>0</v>
      </c>
      <c r="X96" s="35">
        <f t="shared" si="12"/>
        <v>0</v>
      </c>
      <c r="Y96" s="35">
        <f t="shared" si="10"/>
        <v>111.19999999999999</v>
      </c>
      <c r="Z96" s="35">
        <v>0</v>
      </c>
      <c r="AA96" s="35">
        <f t="shared" si="9"/>
        <v>556</v>
      </c>
      <c r="AB96" s="37">
        <v>0</v>
      </c>
      <c r="AC96" s="37"/>
      <c r="AD96" s="37">
        <f t="shared" si="11"/>
        <v>0</v>
      </c>
      <c r="AE96" s="34" t="s">
        <v>348</v>
      </c>
      <c r="AF96" s="34" t="s">
        <v>233</v>
      </c>
      <c r="AG96" s="34" t="s">
        <v>233</v>
      </c>
      <c r="AH96" s="34" t="s">
        <v>360</v>
      </c>
      <c r="AI96" s="34" t="s">
        <v>361</v>
      </c>
      <c r="AJ96" s="34"/>
      <c r="AK96" s="37"/>
      <c r="AL96" s="34"/>
      <c r="AM96" s="34"/>
      <c r="AN96" s="34"/>
      <c r="AO96" s="37">
        <v>175000000</v>
      </c>
      <c r="AP96" s="37">
        <v>146000000</v>
      </c>
      <c r="AQ96" s="41"/>
      <c r="AR96" s="41"/>
      <c r="AS96" s="41"/>
      <c r="AT96" s="41"/>
      <c r="AU96" s="42"/>
      <c r="AV96" s="42"/>
      <c r="AW96" s="38"/>
      <c r="AX96" s="37"/>
      <c r="AY96" s="37"/>
      <c r="AZ96" s="37"/>
      <c r="BA96" s="37"/>
      <c r="BB96" s="34"/>
      <c r="BC96" s="34"/>
      <c r="BD96" s="34"/>
      <c r="BE96" s="34"/>
      <c r="BF96" s="34" t="s">
        <v>232</v>
      </c>
      <c r="BG96" s="34"/>
      <c r="BH96" s="37"/>
      <c r="BI96" s="34" t="s">
        <v>1230</v>
      </c>
      <c r="BJ96" s="34" t="s">
        <v>1143</v>
      </c>
      <c r="BK96" s="34"/>
      <c r="BL96" s="34" t="s">
        <v>1229</v>
      </c>
      <c r="BM96" s="34" t="s">
        <v>513</v>
      </c>
      <c r="BN96" s="34"/>
      <c r="BO96" s="34"/>
      <c r="BP96" s="34"/>
      <c r="BQ96" s="34" t="s">
        <v>1228</v>
      </c>
      <c r="BR96" s="27"/>
    </row>
    <row r="97" spans="1:70" s="25" customFormat="1" x14ac:dyDescent="0.2">
      <c r="A97" s="33">
        <v>43405</v>
      </c>
      <c r="B97" s="34" t="s">
        <v>166</v>
      </c>
      <c r="C97" s="34" t="s">
        <v>965</v>
      </c>
      <c r="D97" s="34" t="s">
        <v>578</v>
      </c>
      <c r="E97" s="34" t="s">
        <v>167</v>
      </c>
      <c r="F97" s="35">
        <v>38</v>
      </c>
      <c r="G97" s="34" t="s">
        <v>1061</v>
      </c>
      <c r="H97" s="34"/>
      <c r="I97" s="34" t="s">
        <v>390</v>
      </c>
      <c r="J97" s="34" t="s">
        <v>966</v>
      </c>
      <c r="K97" s="34"/>
      <c r="L97" s="34" t="s">
        <v>967</v>
      </c>
      <c r="M97" s="34"/>
      <c r="N97" s="34"/>
      <c r="O97" s="34" t="s">
        <v>326</v>
      </c>
      <c r="P97" s="35">
        <v>38</v>
      </c>
      <c r="Q97" s="35"/>
      <c r="R97" s="35"/>
      <c r="S97" s="35">
        <v>38</v>
      </c>
      <c r="T97" s="35">
        <v>0</v>
      </c>
      <c r="U97" s="35">
        <v>0</v>
      </c>
      <c r="V97" s="35">
        <v>0</v>
      </c>
      <c r="W97" s="35">
        <v>0</v>
      </c>
      <c r="X97" s="35">
        <f t="shared" si="12"/>
        <v>0</v>
      </c>
      <c r="Y97" s="35">
        <f t="shared" si="10"/>
        <v>7.6</v>
      </c>
      <c r="Z97" s="35">
        <v>0</v>
      </c>
      <c r="AA97" s="35">
        <f t="shared" si="9"/>
        <v>38</v>
      </c>
      <c r="AB97" s="37">
        <v>0</v>
      </c>
      <c r="AC97" s="37"/>
      <c r="AD97" s="37">
        <f t="shared" si="11"/>
        <v>0</v>
      </c>
      <c r="AE97" s="34" t="s">
        <v>350</v>
      </c>
      <c r="AF97" s="34" t="s">
        <v>232</v>
      </c>
      <c r="AG97" s="34" t="s">
        <v>232</v>
      </c>
      <c r="AH97" s="34"/>
      <c r="AI97" s="34"/>
      <c r="AJ97" s="34"/>
      <c r="AK97" s="37"/>
      <c r="AL97" s="34"/>
      <c r="AM97" s="34"/>
      <c r="AN97" s="34"/>
      <c r="AO97" s="37"/>
      <c r="AP97" s="37">
        <v>8900000</v>
      </c>
      <c r="AQ97" s="41"/>
      <c r="AR97" s="41"/>
      <c r="AS97" s="41"/>
      <c r="AT97" s="41"/>
      <c r="AU97" s="42"/>
      <c r="AV97" s="42"/>
      <c r="AW97" s="38"/>
      <c r="AX97" s="37"/>
      <c r="AY97" s="37"/>
      <c r="AZ97" s="37"/>
      <c r="BA97" s="37"/>
      <c r="BB97" s="34"/>
      <c r="BC97" s="34"/>
      <c r="BD97" s="34"/>
      <c r="BE97" s="34"/>
      <c r="BF97" s="34" t="s">
        <v>232</v>
      </c>
      <c r="BG97" s="34"/>
      <c r="BH97" s="37"/>
      <c r="BI97" s="34" t="s">
        <v>1425</v>
      </c>
      <c r="BJ97" s="34" t="s">
        <v>1426</v>
      </c>
      <c r="BK97" s="34"/>
      <c r="BL97" s="34" t="s">
        <v>1361</v>
      </c>
      <c r="BM97" s="34" t="s">
        <v>967</v>
      </c>
      <c r="BN97" s="34"/>
      <c r="BO97" s="34"/>
      <c r="BP97" s="34"/>
      <c r="BQ97" s="34"/>
      <c r="BR97" s="27"/>
    </row>
    <row r="98" spans="1:70" s="25" customFormat="1" x14ac:dyDescent="0.2">
      <c r="A98" s="33">
        <v>44183</v>
      </c>
      <c r="B98" s="43" t="s">
        <v>982</v>
      </c>
      <c r="C98" s="34" t="s">
        <v>980</v>
      </c>
      <c r="D98" s="34" t="s">
        <v>983</v>
      </c>
      <c r="E98" s="34" t="s">
        <v>984</v>
      </c>
      <c r="F98" s="35">
        <v>144</v>
      </c>
      <c r="G98" s="34" t="s">
        <v>33</v>
      </c>
      <c r="H98" s="34" t="s">
        <v>986</v>
      </c>
      <c r="I98" s="34" t="s">
        <v>390</v>
      </c>
      <c r="J98" s="36" t="s">
        <v>911</v>
      </c>
      <c r="K98" s="34" t="s">
        <v>981</v>
      </c>
      <c r="L98" s="34" t="s">
        <v>985</v>
      </c>
      <c r="M98" s="34"/>
      <c r="N98" s="34"/>
      <c r="O98" s="34" t="s">
        <v>987</v>
      </c>
      <c r="P98" s="35">
        <v>144</v>
      </c>
      <c r="Q98" s="35"/>
      <c r="R98" s="35"/>
      <c r="S98" s="35"/>
      <c r="T98" s="35"/>
      <c r="U98" s="35"/>
      <c r="V98" s="35"/>
      <c r="W98" s="35"/>
      <c r="X98" s="35"/>
      <c r="Y98" s="35">
        <f t="shared" ref="Y98:Y129" si="13">P98/100*20</f>
        <v>28.799999999999997</v>
      </c>
      <c r="Z98" s="35"/>
      <c r="AA98" s="35"/>
      <c r="AB98" s="37"/>
      <c r="AC98" s="37"/>
      <c r="AD98" s="37">
        <f t="shared" ref="AD98:AD129" si="14">SUM(AB98:AC98)</f>
        <v>0</v>
      </c>
      <c r="AE98" s="34"/>
      <c r="AF98" s="34" t="s">
        <v>232</v>
      </c>
      <c r="AG98" s="34" t="s">
        <v>232</v>
      </c>
      <c r="AH98" s="34"/>
      <c r="AI98" s="34"/>
      <c r="AJ98" s="34"/>
      <c r="AK98" s="37"/>
      <c r="AL98" s="34"/>
      <c r="AM98" s="34"/>
      <c r="AN98" s="34"/>
      <c r="AO98" s="37"/>
      <c r="AP98" s="40"/>
      <c r="AQ98" s="41"/>
      <c r="AR98" s="41"/>
      <c r="AS98" s="41"/>
      <c r="AT98" s="41"/>
      <c r="AU98" s="42"/>
      <c r="AV98" s="42"/>
      <c r="AW98" s="38"/>
      <c r="AX98" s="37"/>
      <c r="AY98" s="37"/>
      <c r="AZ98" s="37"/>
      <c r="BA98" s="37"/>
      <c r="BB98" s="34"/>
      <c r="BC98" s="34"/>
      <c r="BD98" s="34"/>
      <c r="BE98" s="34"/>
      <c r="BF98" s="34" t="s">
        <v>232</v>
      </c>
      <c r="BG98" s="34"/>
      <c r="BH98" s="37"/>
      <c r="BI98" s="34" t="s">
        <v>1144</v>
      </c>
      <c r="BJ98" s="34" t="s">
        <v>1143</v>
      </c>
      <c r="BK98" s="34"/>
      <c r="BL98" s="34" t="s">
        <v>1265</v>
      </c>
      <c r="BM98" s="34" t="s">
        <v>985</v>
      </c>
      <c r="BN98" s="34"/>
      <c r="BO98" s="34"/>
      <c r="BP98" s="34"/>
      <c r="BQ98" s="34"/>
      <c r="BR98" s="27"/>
    </row>
    <row r="99" spans="1:70" s="25" customFormat="1" x14ac:dyDescent="0.2">
      <c r="A99" s="33">
        <v>44183</v>
      </c>
      <c r="B99" s="43" t="s">
        <v>991</v>
      </c>
      <c r="C99" s="34" t="s">
        <v>979</v>
      </c>
      <c r="D99" s="34" t="s">
        <v>983</v>
      </c>
      <c r="E99" s="34" t="s">
        <v>984</v>
      </c>
      <c r="F99" s="35">
        <v>161</v>
      </c>
      <c r="G99" s="34" t="s">
        <v>1061</v>
      </c>
      <c r="H99" s="34"/>
      <c r="I99" s="34" t="s">
        <v>390</v>
      </c>
      <c r="J99" s="36" t="s">
        <v>911</v>
      </c>
      <c r="K99" s="34"/>
      <c r="L99" s="34" t="s">
        <v>911</v>
      </c>
      <c r="M99" s="34"/>
      <c r="N99" s="34"/>
      <c r="O99" s="34"/>
      <c r="P99" s="35">
        <v>161</v>
      </c>
      <c r="Q99" s="35"/>
      <c r="R99" s="35"/>
      <c r="S99" s="35"/>
      <c r="T99" s="35"/>
      <c r="U99" s="35"/>
      <c r="V99" s="35"/>
      <c r="W99" s="35"/>
      <c r="X99" s="35"/>
      <c r="Y99" s="35">
        <f t="shared" si="13"/>
        <v>32.200000000000003</v>
      </c>
      <c r="Z99" s="35"/>
      <c r="AA99" s="35"/>
      <c r="AB99" s="37"/>
      <c r="AC99" s="37"/>
      <c r="AD99" s="37">
        <f t="shared" si="14"/>
        <v>0</v>
      </c>
      <c r="AE99" s="34"/>
      <c r="AF99" s="34" t="s">
        <v>232</v>
      </c>
      <c r="AG99" s="34" t="s">
        <v>232</v>
      </c>
      <c r="AH99" s="34"/>
      <c r="AI99" s="34"/>
      <c r="AJ99" s="34"/>
      <c r="AK99" s="37"/>
      <c r="AL99" s="34"/>
      <c r="AM99" s="34"/>
      <c r="AN99" s="34"/>
      <c r="AO99" s="37"/>
      <c r="AP99" s="40"/>
      <c r="AQ99" s="41"/>
      <c r="AR99" s="41"/>
      <c r="AS99" s="41"/>
      <c r="AT99" s="41"/>
      <c r="AU99" s="42"/>
      <c r="AV99" s="42"/>
      <c r="AW99" s="38"/>
      <c r="AX99" s="37"/>
      <c r="AY99" s="37"/>
      <c r="AZ99" s="37"/>
      <c r="BA99" s="37"/>
      <c r="BB99" s="34"/>
      <c r="BC99" s="34"/>
      <c r="BD99" s="34"/>
      <c r="BE99" s="34"/>
      <c r="BF99" s="34" t="s">
        <v>232</v>
      </c>
      <c r="BG99" s="34"/>
      <c r="BH99" s="37"/>
      <c r="BI99" s="34" t="s">
        <v>1144</v>
      </c>
      <c r="BJ99" s="34" t="s">
        <v>1143</v>
      </c>
      <c r="BK99" s="34"/>
      <c r="BL99" s="34" t="s">
        <v>1265</v>
      </c>
      <c r="BM99" s="34" t="s">
        <v>985</v>
      </c>
      <c r="BN99" s="34"/>
      <c r="BO99" s="34"/>
      <c r="BP99" s="34"/>
      <c r="BQ99" s="34"/>
      <c r="BR99" s="27"/>
    </row>
    <row r="100" spans="1:70" s="25" customFormat="1" x14ac:dyDescent="0.2">
      <c r="A100" s="33">
        <v>42292</v>
      </c>
      <c r="B100" s="43" t="s">
        <v>619</v>
      </c>
      <c r="C100" s="34" t="s">
        <v>1022</v>
      </c>
      <c r="D100" s="34" t="s">
        <v>13</v>
      </c>
      <c r="E100" s="34" t="s">
        <v>618</v>
      </c>
      <c r="F100" s="35">
        <v>31</v>
      </c>
      <c r="G100" s="34" t="s">
        <v>6</v>
      </c>
      <c r="H100" s="34" t="s">
        <v>381</v>
      </c>
      <c r="I100" s="34" t="s">
        <v>389</v>
      </c>
      <c r="J100" s="36" t="s">
        <v>140</v>
      </c>
      <c r="K100" s="34"/>
      <c r="L100" s="34" t="s">
        <v>620</v>
      </c>
      <c r="M100" s="34"/>
      <c r="N100" s="34"/>
      <c r="O100" s="34"/>
      <c r="P100" s="35">
        <v>31</v>
      </c>
      <c r="Q100" s="35">
        <v>31</v>
      </c>
      <c r="R100" s="35">
        <v>0</v>
      </c>
      <c r="S100" s="35">
        <v>31</v>
      </c>
      <c r="T100" s="35">
        <v>0</v>
      </c>
      <c r="U100" s="35">
        <v>0</v>
      </c>
      <c r="V100" s="35">
        <v>0</v>
      </c>
      <c r="W100" s="35">
        <v>0</v>
      </c>
      <c r="X100" s="35">
        <f t="shared" ref="X100:X131" si="15">SUM(T100:W100)</f>
        <v>0</v>
      </c>
      <c r="Y100" s="35">
        <f t="shared" si="13"/>
        <v>6.2</v>
      </c>
      <c r="Z100" s="35">
        <v>0</v>
      </c>
      <c r="AA100" s="35">
        <f t="shared" ref="AA100:AA128" si="16">S100+X100+Z100</f>
        <v>31</v>
      </c>
      <c r="AB100" s="37"/>
      <c r="AC100" s="37"/>
      <c r="AD100" s="37">
        <f t="shared" si="14"/>
        <v>0</v>
      </c>
      <c r="AE100" s="34"/>
      <c r="AF100" s="34" t="s">
        <v>232</v>
      </c>
      <c r="AG100" s="34" t="s">
        <v>232</v>
      </c>
      <c r="AH100" s="34"/>
      <c r="AI100" s="34"/>
      <c r="AJ100" s="34"/>
      <c r="AK100" s="37"/>
      <c r="AL100" s="34"/>
      <c r="AM100" s="34"/>
      <c r="AN100" s="34"/>
      <c r="AO100" s="37"/>
      <c r="AP100" s="40"/>
      <c r="AQ100" s="41"/>
      <c r="AR100" s="41"/>
      <c r="AS100" s="41"/>
      <c r="AT100" s="41"/>
      <c r="AU100" s="42"/>
      <c r="AV100" s="42"/>
      <c r="AW100" s="38"/>
      <c r="AX100" s="37"/>
      <c r="AY100" s="37"/>
      <c r="AZ100" s="37"/>
      <c r="BA100" s="37"/>
      <c r="BB100" s="34"/>
      <c r="BC100" s="34"/>
      <c r="BD100" s="34"/>
      <c r="BE100" s="34"/>
      <c r="BF100" s="34" t="s">
        <v>232</v>
      </c>
      <c r="BG100" s="34"/>
      <c r="BH100" s="37"/>
      <c r="BI100" s="34" t="s">
        <v>1144</v>
      </c>
      <c r="BJ100" s="34" t="s">
        <v>1143</v>
      </c>
      <c r="BK100" s="34"/>
      <c r="BL100" s="34" t="s">
        <v>1252</v>
      </c>
      <c r="BM100" s="34" t="s">
        <v>1309</v>
      </c>
      <c r="BN100" s="34"/>
      <c r="BO100" s="34"/>
      <c r="BP100" s="34"/>
      <c r="BQ100" s="34"/>
      <c r="BR100" s="27"/>
    </row>
    <row r="101" spans="1:70" s="25" customFormat="1" x14ac:dyDescent="0.2">
      <c r="A101" s="33">
        <v>43853</v>
      </c>
      <c r="B101" s="43" t="s">
        <v>628</v>
      </c>
      <c r="C101" s="34" t="s">
        <v>1047</v>
      </c>
      <c r="D101" s="34" t="s">
        <v>425</v>
      </c>
      <c r="E101" s="34" t="s">
        <v>444</v>
      </c>
      <c r="F101" s="35">
        <v>545</v>
      </c>
      <c r="G101" s="34" t="s">
        <v>379</v>
      </c>
      <c r="H101" s="34" t="s">
        <v>1048</v>
      </c>
      <c r="I101" s="34" t="s">
        <v>390</v>
      </c>
      <c r="J101" s="34" t="s">
        <v>632</v>
      </c>
      <c r="K101" s="34" t="s">
        <v>629</v>
      </c>
      <c r="L101" s="34" t="s">
        <v>631</v>
      </c>
      <c r="M101" s="34"/>
      <c r="N101" s="34" t="s">
        <v>630</v>
      </c>
      <c r="O101" s="34"/>
      <c r="P101" s="35">
        <v>545</v>
      </c>
      <c r="Q101" s="35"/>
      <c r="R101" s="35"/>
      <c r="S101" s="35">
        <v>545</v>
      </c>
      <c r="T101" s="35">
        <v>0</v>
      </c>
      <c r="U101" s="35">
        <v>0</v>
      </c>
      <c r="V101" s="35">
        <v>0</v>
      </c>
      <c r="W101" s="35">
        <v>0</v>
      </c>
      <c r="X101" s="35">
        <f t="shared" si="15"/>
        <v>0</v>
      </c>
      <c r="Y101" s="35">
        <f t="shared" si="13"/>
        <v>109</v>
      </c>
      <c r="Z101" s="35">
        <v>0</v>
      </c>
      <c r="AA101" s="35">
        <f t="shared" si="16"/>
        <v>545</v>
      </c>
      <c r="AB101" s="37">
        <v>0</v>
      </c>
      <c r="AC101" s="37">
        <v>2423145</v>
      </c>
      <c r="AD101" s="37">
        <f t="shared" si="14"/>
        <v>2423145</v>
      </c>
      <c r="AE101" s="34"/>
      <c r="AF101" s="34" t="s">
        <v>233</v>
      </c>
      <c r="AG101" s="34" t="s">
        <v>233</v>
      </c>
      <c r="AH101" s="34" t="s">
        <v>629</v>
      </c>
      <c r="AI101" s="34" t="s">
        <v>241</v>
      </c>
      <c r="AJ101" s="34"/>
      <c r="AK101" s="37"/>
      <c r="AL101" s="34"/>
      <c r="AM101" s="34"/>
      <c r="AN101" s="34"/>
      <c r="AO101" s="37">
        <v>160000000</v>
      </c>
      <c r="AP101" s="39"/>
      <c r="AQ101" s="34"/>
      <c r="AR101" s="34"/>
      <c r="AS101" s="34"/>
      <c r="AT101" s="34"/>
      <c r="AU101" s="34"/>
      <c r="AV101" s="34"/>
      <c r="AW101" s="38"/>
      <c r="AX101" s="34"/>
      <c r="AY101" s="34"/>
      <c r="AZ101" s="37"/>
      <c r="BA101" s="34"/>
      <c r="BB101" s="34"/>
      <c r="BC101" s="34"/>
      <c r="BD101" s="34"/>
      <c r="BE101" s="34"/>
      <c r="BF101" s="34" t="s">
        <v>233</v>
      </c>
      <c r="BG101" s="34" t="s">
        <v>1049</v>
      </c>
      <c r="BH101" s="37"/>
      <c r="BI101" s="34" t="s">
        <v>1214</v>
      </c>
      <c r="BJ101" s="34" t="s">
        <v>1213</v>
      </c>
      <c r="BK101" s="34"/>
      <c r="BL101" s="34" t="s">
        <v>1207</v>
      </c>
      <c r="BM101" s="34" t="s">
        <v>1232</v>
      </c>
      <c r="BN101" s="34"/>
      <c r="BO101" s="34" t="s">
        <v>1231</v>
      </c>
      <c r="BP101" s="34"/>
      <c r="BQ101" s="34" t="s">
        <v>1233</v>
      </c>
      <c r="BR101" s="27"/>
    </row>
    <row r="102" spans="1:70" s="25" customFormat="1" x14ac:dyDescent="0.2">
      <c r="A102" s="33">
        <v>41928</v>
      </c>
      <c r="B102" s="34" t="s">
        <v>385</v>
      </c>
      <c r="C102" s="34" t="s">
        <v>380</v>
      </c>
      <c r="D102" s="34" t="s">
        <v>4</v>
      </c>
      <c r="E102" s="34" t="s">
        <v>383</v>
      </c>
      <c r="F102" s="35">
        <v>301</v>
      </c>
      <c r="G102" s="34" t="s">
        <v>6</v>
      </c>
      <c r="H102" s="34" t="s">
        <v>381</v>
      </c>
      <c r="I102" s="34" t="s">
        <v>389</v>
      </c>
      <c r="J102" s="34" t="s">
        <v>382</v>
      </c>
      <c r="K102" s="34"/>
      <c r="L102" s="34" t="s">
        <v>5</v>
      </c>
      <c r="M102" s="34"/>
      <c r="N102" s="34" t="s">
        <v>382</v>
      </c>
      <c r="O102" s="34" t="s">
        <v>387</v>
      </c>
      <c r="P102" s="35">
        <v>301</v>
      </c>
      <c r="Q102" s="35"/>
      <c r="R102" s="35"/>
      <c r="S102" s="35">
        <v>301</v>
      </c>
      <c r="T102" s="35">
        <v>0</v>
      </c>
      <c r="U102" s="35">
        <v>0</v>
      </c>
      <c r="V102" s="35">
        <v>0</v>
      </c>
      <c r="W102" s="35">
        <v>0</v>
      </c>
      <c r="X102" s="35">
        <f t="shared" si="15"/>
        <v>0</v>
      </c>
      <c r="Y102" s="35">
        <f t="shared" si="13"/>
        <v>60.199999999999996</v>
      </c>
      <c r="Z102" s="35">
        <v>0</v>
      </c>
      <c r="AA102" s="35">
        <f t="shared" si="16"/>
        <v>301</v>
      </c>
      <c r="AB102" s="37">
        <v>0</v>
      </c>
      <c r="AC102" s="37">
        <v>307000</v>
      </c>
      <c r="AD102" s="37">
        <f t="shared" si="14"/>
        <v>307000</v>
      </c>
      <c r="AE102" s="34" t="s">
        <v>264</v>
      </c>
      <c r="AF102" s="34" t="s">
        <v>233</v>
      </c>
      <c r="AG102" s="34" t="s">
        <v>233</v>
      </c>
      <c r="AH102" s="34" t="s">
        <v>382</v>
      </c>
      <c r="AI102" s="34" t="s">
        <v>241</v>
      </c>
      <c r="AJ102" s="34" t="s">
        <v>388</v>
      </c>
      <c r="AK102" s="37">
        <v>23700000</v>
      </c>
      <c r="AL102" s="34" t="s">
        <v>275</v>
      </c>
      <c r="AM102" s="34"/>
      <c r="AN102" s="34"/>
      <c r="AO102" s="37">
        <v>90000000</v>
      </c>
      <c r="AP102" s="40"/>
      <c r="AQ102" s="41"/>
      <c r="AR102" s="41"/>
      <c r="AS102" s="41"/>
      <c r="AT102" s="41"/>
      <c r="AU102" s="42"/>
      <c r="AV102" s="42"/>
      <c r="AW102" s="38"/>
      <c r="AX102" s="37"/>
      <c r="AY102" s="37"/>
      <c r="AZ102" s="37" t="s">
        <v>280</v>
      </c>
      <c r="BA102" s="37"/>
      <c r="BB102" s="34"/>
      <c r="BC102" s="34"/>
      <c r="BD102" s="34"/>
      <c r="BE102" s="34"/>
      <c r="BF102" s="34" t="s">
        <v>233</v>
      </c>
      <c r="BG102" s="34" t="s">
        <v>1071</v>
      </c>
      <c r="BH102" s="37">
        <v>361200</v>
      </c>
      <c r="BI102" s="34" t="s">
        <v>1158</v>
      </c>
      <c r="BJ102" s="34" t="s">
        <v>1143</v>
      </c>
      <c r="BK102" s="34"/>
      <c r="BL102" s="34" t="s">
        <v>1258</v>
      </c>
      <c r="BM102" s="34" t="s">
        <v>1247</v>
      </c>
      <c r="BN102" s="34"/>
      <c r="BO102" s="34"/>
      <c r="BP102" s="34"/>
      <c r="BQ102" s="34"/>
      <c r="BR102" s="27"/>
    </row>
    <row r="103" spans="1:70" s="25" customFormat="1" x14ac:dyDescent="0.2">
      <c r="A103" s="33">
        <v>42915</v>
      </c>
      <c r="B103" s="43" t="s">
        <v>779</v>
      </c>
      <c r="C103" s="34" t="s">
        <v>780</v>
      </c>
      <c r="D103" s="34" t="s">
        <v>13</v>
      </c>
      <c r="E103" s="34" t="s">
        <v>774</v>
      </c>
      <c r="F103" s="35">
        <v>169</v>
      </c>
      <c r="G103" s="34" t="s">
        <v>6</v>
      </c>
      <c r="H103" s="34"/>
      <c r="I103" s="34" t="s">
        <v>488</v>
      </c>
      <c r="J103" s="34" t="s">
        <v>60</v>
      </c>
      <c r="K103" s="34"/>
      <c r="L103" s="34"/>
      <c r="M103" s="34"/>
      <c r="N103" s="34"/>
      <c r="O103" s="34"/>
      <c r="P103" s="35">
        <v>169</v>
      </c>
      <c r="Q103" s="35">
        <v>169</v>
      </c>
      <c r="R103" s="35">
        <v>0</v>
      </c>
      <c r="S103" s="35">
        <v>169</v>
      </c>
      <c r="T103" s="35">
        <v>0</v>
      </c>
      <c r="U103" s="35">
        <v>0</v>
      </c>
      <c r="V103" s="35">
        <v>0</v>
      </c>
      <c r="W103" s="35">
        <v>0</v>
      </c>
      <c r="X103" s="35">
        <f t="shared" si="15"/>
        <v>0</v>
      </c>
      <c r="Y103" s="35">
        <f t="shared" si="13"/>
        <v>33.799999999999997</v>
      </c>
      <c r="Z103" s="35">
        <v>0</v>
      </c>
      <c r="AA103" s="35">
        <f t="shared" si="16"/>
        <v>169</v>
      </c>
      <c r="AB103" s="37">
        <v>0</v>
      </c>
      <c r="AC103" s="37"/>
      <c r="AD103" s="37">
        <f t="shared" si="14"/>
        <v>0</v>
      </c>
      <c r="AE103" s="34"/>
      <c r="AF103" s="34" t="s">
        <v>233</v>
      </c>
      <c r="AG103" s="34" t="s">
        <v>233</v>
      </c>
      <c r="AH103" s="34" t="s">
        <v>245</v>
      </c>
      <c r="AI103" s="34" t="s">
        <v>246</v>
      </c>
      <c r="AJ103" s="34" t="s">
        <v>247</v>
      </c>
      <c r="AK103" s="37"/>
      <c r="AL103" s="34"/>
      <c r="AM103" s="34"/>
      <c r="AN103" s="34"/>
      <c r="AO103" s="37"/>
      <c r="AP103" s="40"/>
      <c r="AQ103" s="41"/>
      <c r="AR103" s="41"/>
      <c r="AS103" s="41"/>
      <c r="AT103" s="41"/>
      <c r="AU103" s="42"/>
      <c r="AV103" s="42"/>
      <c r="AW103" s="38"/>
      <c r="AX103" s="37"/>
      <c r="AY103" s="37"/>
      <c r="AZ103" s="37">
        <v>190000</v>
      </c>
      <c r="BA103" s="37"/>
      <c r="BB103" s="34" t="s">
        <v>1021</v>
      </c>
      <c r="BC103" s="34">
        <v>775</v>
      </c>
      <c r="BD103" s="34"/>
      <c r="BE103" s="34"/>
      <c r="BF103" s="34" t="s">
        <v>232</v>
      </c>
      <c r="BG103" s="34"/>
      <c r="BH103" s="37">
        <v>205200</v>
      </c>
      <c r="BI103" s="34" t="s">
        <v>1320</v>
      </c>
      <c r="BJ103" s="34" t="s">
        <v>1143</v>
      </c>
      <c r="BK103" s="34"/>
      <c r="BL103" s="34" t="s">
        <v>1334</v>
      </c>
      <c r="BM103" s="34" t="s">
        <v>1309</v>
      </c>
      <c r="BN103" s="34"/>
      <c r="BO103" s="34"/>
      <c r="BP103" s="34"/>
      <c r="BQ103" s="34"/>
      <c r="BR103" s="27"/>
    </row>
    <row r="104" spans="1:70" s="25" customFormat="1" x14ac:dyDescent="0.2">
      <c r="A104" s="33">
        <v>42985</v>
      </c>
      <c r="B104" s="34" t="s">
        <v>715</v>
      </c>
      <c r="C104" s="34" t="s">
        <v>722</v>
      </c>
      <c r="D104" s="34" t="s">
        <v>425</v>
      </c>
      <c r="E104" s="34" t="s">
        <v>637</v>
      </c>
      <c r="F104" s="35">
        <v>375</v>
      </c>
      <c r="G104" s="34" t="s">
        <v>723</v>
      </c>
      <c r="H104" s="34" t="s">
        <v>1059</v>
      </c>
      <c r="I104" s="34" t="s">
        <v>390</v>
      </c>
      <c r="J104" s="34" t="s">
        <v>724</v>
      </c>
      <c r="K104" s="34" t="s">
        <v>719</v>
      </c>
      <c r="L104" s="34" t="s">
        <v>716</v>
      </c>
      <c r="M104" s="34"/>
      <c r="N104" s="34"/>
      <c r="O104" s="34"/>
      <c r="P104" s="35">
        <v>375</v>
      </c>
      <c r="Q104" s="35">
        <v>0</v>
      </c>
      <c r="R104" s="35">
        <v>374</v>
      </c>
      <c r="S104" s="35">
        <v>374</v>
      </c>
      <c r="T104" s="35">
        <v>1</v>
      </c>
      <c r="U104" s="35">
        <v>0</v>
      </c>
      <c r="V104" s="35">
        <v>0</v>
      </c>
      <c r="W104" s="35">
        <v>0</v>
      </c>
      <c r="X104" s="35">
        <f t="shared" si="15"/>
        <v>1</v>
      </c>
      <c r="Y104" s="35">
        <f t="shared" si="13"/>
        <v>75</v>
      </c>
      <c r="Z104" s="35">
        <v>0</v>
      </c>
      <c r="AA104" s="35">
        <f t="shared" si="16"/>
        <v>375</v>
      </c>
      <c r="AB104" s="37">
        <v>0</v>
      </c>
      <c r="AC104" s="37">
        <v>718000</v>
      </c>
      <c r="AD104" s="37">
        <f t="shared" si="14"/>
        <v>718000</v>
      </c>
      <c r="AE104" s="34" t="s">
        <v>721</v>
      </c>
      <c r="AF104" s="34" t="s">
        <v>232</v>
      </c>
      <c r="AG104" s="34" t="s">
        <v>232</v>
      </c>
      <c r="AH104" s="34"/>
      <c r="AI104" s="34"/>
      <c r="AJ104" s="34"/>
      <c r="AK104" s="37"/>
      <c r="AL104" s="34"/>
      <c r="AM104" s="34"/>
      <c r="AN104" s="34"/>
      <c r="AO104" s="37"/>
      <c r="AP104" s="40"/>
      <c r="AQ104" s="41"/>
      <c r="AR104" s="41"/>
      <c r="AS104" s="41"/>
      <c r="AT104" s="41"/>
      <c r="AU104" s="42"/>
      <c r="AV104" s="42"/>
      <c r="AW104" s="38"/>
      <c r="AX104" s="37"/>
      <c r="AY104" s="37"/>
      <c r="AZ104" s="37"/>
      <c r="BA104" s="37"/>
      <c r="BB104" s="34"/>
      <c r="BC104" s="34"/>
      <c r="BD104" s="34"/>
      <c r="BE104" s="34"/>
      <c r="BF104" s="34" t="s">
        <v>232</v>
      </c>
      <c r="BG104" s="34"/>
      <c r="BH104" s="37"/>
      <c r="BI104" s="34" t="s">
        <v>1290</v>
      </c>
      <c r="BJ104" s="34" t="s">
        <v>1289</v>
      </c>
      <c r="BK104" s="34"/>
      <c r="BL104" s="34" t="s">
        <v>1288</v>
      </c>
      <c r="BM104" s="34" t="s">
        <v>634</v>
      </c>
      <c r="BN104" s="34"/>
      <c r="BO104" s="34"/>
      <c r="BP104" s="34"/>
      <c r="BQ104" s="34" t="s">
        <v>1291</v>
      </c>
      <c r="BR104" s="27"/>
    </row>
    <row r="105" spans="1:70" s="25" customFormat="1" x14ac:dyDescent="0.2">
      <c r="A105" s="51">
        <v>42432</v>
      </c>
      <c r="B105" s="56" t="s">
        <v>615</v>
      </c>
      <c r="C105" s="50" t="s">
        <v>91</v>
      </c>
      <c r="D105" s="50" t="s">
        <v>13</v>
      </c>
      <c r="E105" s="50" t="s">
        <v>92</v>
      </c>
      <c r="F105" s="35">
        <v>357</v>
      </c>
      <c r="G105" s="50" t="s">
        <v>6</v>
      </c>
      <c r="H105" s="34" t="s">
        <v>62</v>
      </c>
      <c r="I105" s="34" t="s">
        <v>488</v>
      </c>
      <c r="J105" s="34" t="s">
        <v>36</v>
      </c>
      <c r="K105" s="34"/>
      <c r="L105" s="34"/>
      <c r="M105" s="34"/>
      <c r="N105" s="34"/>
      <c r="O105" s="34"/>
      <c r="P105" s="35">
        <v>357</v>
      </c>
      <c r="Q105" s="35"/>
      <c r="R105" s="35"/>
      <c r="S105" s="35">
        <v>357</v>
      </c>
      <c r="T105" s="35">
        <v>0</v>
      </c>
      <c r="U105" s="35">
        <v>0</v>
      </c>
      <c r="V105" s="35">
        <v>0</v>
      </c>
      <c r="W105" s="35">
        <v>0</v>
      </c>
      <c r="X105" s="35">
        <f t="shared" si="15"/>
        <v>0</v>
      </c>
      <c r="Y105" s="35">
        <f t="shared" si="13"/>
        <v>71.399999999999991</v>
      </c>
      <c r="Z105" s="35">
        <v>0</v>
      </c>
      <c r="AA105" s="35">
        <f t="shared" si="16"/>
        <v>357</v>
      </c>
      <c r="AB105" s="37">
        <v>0</v>
      </c>
      <c r="AC105" s="37"/>
      <c r="AD105" s="37">
        <f t="shared" si="14"/>
        <v>0</v>
      </c>
      <c r="AE105" s="34"/>
      <c r="AF105" s="34" t="s">
        <v>232</v>
      </c>
      <c r="AG105" s="34" t="s">
        <v>232</v>
      </c>
      <c r="AH105" s="34"/>
      <c r="AI105" s="34"/>
      <c r="AJ105" s="34"/>
      <c r="AK105" s="37"/>
      <c r="AL105" s="34"/>
      <c r="AM105" s="34"/>
      <c r="AN105" s="34"/>
      <c r="AO105" s="37">
        <v>105000000</v>
      </c>
      <c r="AP105" s="40">
        <v>100000000</v>
      </c>
      <c r="AQ105" s="41"/>
      <c r="AR105" s="41"/>
      <c r="AS105" s="41"/>
      <c r="AT105" s="41"/>
      <c r="AU105" s="42"/>
      <c r="AV105" s="42"/>
      <c r="AW105" s="38"/>
      <c r="AX105" s="37"/>
      <c r="AY105" s="37"/>
      <c r="AZ105" s="37">
        <v>220000</v>
      </c>
      <c r="BA105" s="37"/>
      <c r="BB105" s="34" t="s">
        <v>293</v>
      </c>
      <c r="BC105" s="34"/>
      <c r="BD105" s="34"/>
      <c r="BE105" s="34"/>
      <c r="BF105" s="34" t="s">
        <v>233</v>
      </c>
      <c r="BG105" s="34"/>
      <c r="BH105" s="37">
        <v>428400</v>
      </c>
      <c r="BI105" s="34" t="s">
        <v>1144</v>
      </c>
      <c r="BJ105" s="34" t="s">
        <v>1143</v>
      </c>
      <c r="BK105" s="34"/>
      <c r="BL105" s="34" t="s">
        <v>1293</v>
      </c>
      <c r="BM105" s="34" t="s">
        <v>1292</v>
      </c>
      <c r="BN105" s="34"/>
      <c r="BO105" s="34"/>
      <c r="BP105" s="34"/>
      <c r="BQ105" s="34"/>
      <c r="BR105" s="27"/>
    </row>
    <row r="106" spans="1:70" s="25" customFormat="1" x14ac:dyDescent="0.2">
      <c r="A106" s="33">
        <v>43867</v>
      </c>
      <c r="B106" s="43" t="s">
        <v>534</v>
      </c>
      <c r="C106" s="34" t="s">
        <v>533</v>
      </c>
      <c r="D106" s="34" t="s">
        <v>425</v>
      </c>
      <c r="E106" s="34" t="s">
        <v>108</v>
      </c>
      <c r="F106" s="35">
        <v>280</v>
      </c>
      <c r="G106" s="34" t="s">
        <v>6</v>
      </c>
      <c r="H106" s="34"/>
      <c r="I106" s="34" t="s">
        <v>488</v>
      </c>
      <c r="J106" s="34" t="s">
        <v>532</v>
      </c>
      <c r="K106" s="34"/>
      <c r="L106" s="34" t="s">
        <v>535</v>
      </c>
      <c r="M106" s="34"/>
      <c r="N106" s="34"/>
      <c r="O106" s="34"/>
      <c r="P106" s="35">
        <v>280</v>
      </c>
      <c r="Q106" s="35">
        <v>180</v>
      </c>
      <c r="R106" s="35">
        <v>0</v>
      </c>
      <c r="S106" s="35">
        <v>180</v>
      </c>
      <c r="T106" s="35">
        <v>0</v>
      </c>
      <c r="U106" s="35">
        <v>0</v>
      </c>
      <c r="V106" s="35">
        <v>100</v>
      </c>
      <c r="W106" s="35">
        <v>0</v>
      </c>
      <c r="X106" s="35">
        <f t="shared" si="15"/>
        <v>100</v>
      </c>
      <c r="Y106" s="35">
        <f t="shared" si="13"/>
        <v>56</v>
      </c>
      <c r="Z106" s="35">
        <v>0</v>
      </c>
      <c r="AA106" s="35">
        <f t="shared" si="16"/>
        <v>280</v>
      </c>
      <c r="AB106" s="37"/>
      <c r="AC106" s="37"/>
      <c r="AD106" s="37">
        <f t="shared" si="14"/>
        <v>0</v>
      </c>
      <c r="AE106" s="34"/>
      <c r="AF106" s="34" t="s">
        <v>232</v>
      </c>
      <c r="AG106" s="34" t="s">
        <v>232</v>
      </c>
      <c r="AH106" s="34"/>
      <c r="AI106" s="34"/>
      <c r="AJ106" s="34"/>
      <c r="AK106" s="37"/>
      <c r="AL106" s="34"/>
      <c r="AM106" s="34"/>
      <c r="AN106" s="34"/>
      <c r="AO106" s="37">
        <v>70000000</v>
      </c>
      <c r="AP106" s="40"/>
      <c r="AQ106" s="41"/>
      <c r="AR106" s="41"/>
      <c r="AS106" s="41"/>
      <c r="AT106" s="41"/>
      <c r="AU106" s="42"/>
      <c r="AV106" s="34"/>
      <c r="AW106" s="34"/>
      <c r="AX106" s="37"/>
      <c r="AY106" s="37"/>
      <c r="AZ106" s="37"/>
      <c r="BA106" s="37"/>
      <c r="BB106" s="34"/>
      <c r="BC106" s="34"/>
      <c r="BD106" s="34"/>
      <c r="BE106" s="34"/>
      <c r="BF106" s="34" t="s">
        <v>232</v>
      </c>
      <c r="BG106" s="34"/>
      <c r="BH106" s="37"/>
      <c r="BI106" s="34" t="s">
        <v>1333</v>
      </c>
      <c r="BJ106" s="34" t="s">
        <v>1168</v>
      </c>
      <c r="BK106" s="34"/>
      <c r="BL106" s="34" t="s">
        <v>1335</v>
      </c>
      <c r="BM106" s="34"/>
      <c r="BN106" s="34"/>
      <c r="BO106" s="34"/>
      <c r="BP106" s="34"/>
      <c r="BQ106" s="34"/>
      <c r="BR106" s="27"/>
    </row>
    <row r="107" spans="1:70" s="25" customFormat="1" x14ac:dyDescent="0.2">
      <c r="A107" s="51">
        <v>42929</v>
      </c>
      <c r="B107" s="50" t="s">
        <v>687</v>
      </c>
      <c r="C107" s="50" t="s">
        <v>625</v>
      </c>
      <c r="D107" s="50" t="s">
        <v>688</v>
      </c>
      <c r="E107" s="50" t="s">
        <v>119</v>
      </c>
      <c r="F107" s="35">
        <v>216</v>
      </c>
      <c r="G107" s="34" t="s">
        <v>379</v>
      </c>
      <c r="H107" s="34" t="s">
        <v>25</v>
      </c>
      <c r="I107" s="34" t="s">
        <v>488</v>
      </c>
      <c r="J107" s="34" t="s">
        <v>120</v>
      </c>
      <c r="K107" s="34" t="s">
        <v>130</v>
      </c>
      <c r="L107" s="34"/>
      <c r="M107" s="34"/>
      <c r="N107" s="34" t="s">
        <v>314</v>
      </c>
      <c r="O107" s="34"/>
      <c r="P107" s="35">
        <v>216</v>
      </c>
      <c r="Q107" s="35"/>
      <c r="R107" s="35"/>
      <c r="S107" s="35">
        <v>216</v>
      </c>
      <c r="T107" s="35">
        <v>0</v>
      </c>
      <c r="U107" s="35">
        <v>0</v>
      </c>
      <c r="V107" s="35">
        <v>0</v>
      </c>
      <c r="W107" s="35">
        <v>0</v>
      </c>
      <c r="X107" s="35">
        <f t="shared" si="15"/>
        <v>0</v>
      </c>
      <c r="Y107" s="35">
        <f t="shared" si="13"/>
        <v>43.2</v>
      </c>
      <c r="Z107" s="35">
        <v>0</v>
      </c>
      <c r="AA107" s="35">
        <f t="shared" si="16"/>
        <v>216</v>
      </c>
      <c r="AB107" s="37">
        <v>0</v>
      </c>
      <c r="AC107" s="37">
        <v>191724</v>
      </c>
      <c r="AD107" s="37">
        <f t="shared" si="14"/>
        <v>191724</v>
      </c>
      <c r="AE107" s="34" t="s">
        <v>689</v>
      </c>
      <c r="AF107" s="34" t="s">
        <v>233</v>
      </c>
      <c r="AG107" s="34" t="s">
        <v>233</v>
      </c>
      <c r="AH107" s="34" t="s">
        <v>261</v>
      </c>
      <c r="AI107" s="34" t="s">
        <v>262</v>
      </c>
      <c r="AJ107" s="34" t="s">
        <v>263</v>
      </c>
      <c r="AK107" s="37"/>
      <c r="AL107" s="34"/>
      <c r="AM107" s="34"/>
      <c r="AN107" s="34"/>
      <c r="AO107" s="37">
        <v>110000000</v>
      </c>
      <c r="AP107" s="40"/>
      <c r="AQ107" s="41"/>
      <c r="AR107" s="41"/>
      <c r="AS107" s="41"/>
      <c r="AT107" s="41"/>
      <c r="AU107" s="42"/>
      <c r="AV107" s="34"/>
      <c r="AW107" s="34"/>
      <c r="AX107" s="37"/>
      <c r="AY107" s="37"/>
      <c r="AZ107" s="37">
        <v>139000</v>
      </c>
      <c r="BA107" s="37"/>
      <c r="BB107" s="34" t="s">
        <v>297</v>
      </c>
      <c r="BC107" s="34"/>
      <c r="BD107" s="34"/>
      <c r="BE107" s="34"/>
      <c r="BF107" s="34" t="s">
        <v>233</v>
      </c>
      <c r="BG107" s="34" t="s">
        <v>968</v>
      </c>
      <c r="BH107" s="37">
        <v>259200</v>
      </c>
      <c r="BI107" s="34" t="s">
        <v>1197</v>
      </c>
      <c r="BJ107" s="34" t="s">
        <v>1198</v>
      </c>
      <c r="BK107" s="34"/>
      <c r="BL107" s="34" t="s">
        <v>1271</v>
      </c>
      <c r="BM107" s="34" t="s">
        <v>1234</v>
      </c>
      <c r="BN107" s="34"/>
      <c r="BO107" s="34"/>
      <c r="BP107" s="34"/>
      <c r="BQ107" s="34"/>
      <c r="BR107" s="27"/>
    </row>
    <row r="108" spans="1:70" s="25" customFormat="1" x14ac:dyDescent="0.2">
      <c r="A108" s="33">
        <v>43475</v>
      </c>
      <c r="B108" s="43" t="s">
        <v>591</v>
      </c>
      <c r="C108" s="34" t="s">
        <v>626</v>
      </c>
      <c r="D108" s="34" t="s">
        <v>576</v>
      </c>
      <c r="E108" s="34" t="s">
        <v>665</v>
      </c>
      <c r="F108" s="35">
        <v>526</v>
      </c>
      <c r="G108" s="34" t="s">
        <v>379</v>
      </c>
      <c r="H108" s="34" t="s">
        <v>915</v>
      </c>
      <c r="I108" s="34" t="s">
        <v>488</v>
      </c>
      <c r="J108" s="34" t="s">
        <v>120</v>
      </c>
      <c r="K108" s="34" t="s">
        <v>130</v>
      </c>
      <c r="L108" s="34"/>
      <c r="M108" s="34"/>
      <c r="N108" s="34" t="s">
        <v>314</v>
      </c>
      <c r="O108" s="34"/>
      <c r="P108" s="35">
        <v>526</v>
      </c>
      <c r="Q108" s="35"/>
      <c r="R108" s="35"/>
      <c r="S108" s="35"/>
      <c r="T108" s="35"/>
      <c r="U108" s="35"/>
      <c r="V108" s="35"/>
      <c r="W108" s="35"/>
      <c r="X108" s="35">
        <f t="shared" si="15"/>
        <v>0</v>
      </c>
      <c r="Y108" s="35">
        <f t="shared" si="13"/>
        <v>105.19999999999999</v>
      </c>
      <c r="Z108" s="35">
        <v>0</v>
      </c>
      <c r="AA108" s="35">
        <f t="shared" si="16"/>
        <v>0</v>
      </c>
      <c r="AB108" s="37">
        <v>1353906</v>
      </c>
      <c r="AC108" s="37"/>
      <c r="AD108" s="37">
        <f t="shared" si="14"/>
        <v>1353906</v>
      </c>
      <c r="AE108" s="34"/>
      <c r="AF108" s="34" t="s">
        <v>232</v>
      </c>
      <c r="AG108" s="34" t="s">
        <v>232</v>
      </c>
      <c r="AH108" s="34"/>
      <c r="AI108" s="34"/>
      <c r="AJ108" s="34"/>
      <c r="AK108" s="37"/>
      <c r="AL108" s="34"/>
      <c r="AM108" s="34"/>
      <c r="AN108" s="34"/>
      <c r="AO108" s="37">
        <v>93000000</v>
      </c>
      <c r="AP108" s="40"/>
      <c r="AQ108" s="41"/>
      <c r="AR108" s="41"/>
      <c r="AS108" s="41"/>
      <c r="AT108" s="41"/>
      <c r="AU108" s="42"/>
      <c r="AV108" s="34"/>
      <c r="AW108" s="34"/>
      <c r="AX108" s="37"/>
      <c r="AY108" s="37"/>
      <c r="AZ108" s="37"/>
      <c r="BA108" s="37"/>
      <c r="BB108" s="34"/>
      <c r="BC108" s="34"/>
      <c r="BD108" s="34"/>
      <c r="BE108" s="34"/>
      <c r="BF108" s="34" t="s">
        <v>233</v>
      </c>
      <c r="BG108" s="34" t="s">
        <v>968</v>
      </c>
      <c r="BH108" s="37"/>
      <c r="BI108" s="34" t="s">
        <v>1197</v>
      </c>
      <c r="BJ108" s="34" t="s">
        <v>1198</v>
      </c>
      <c r="BK108" s="34"/>
      <c r="BL108" s="34" t="s">
        <v>1235</v>
      </c>
      <c r="BM108" s="34" t="s">
        <v>1234</v>
      </c>
      <c r="BN108" s="34"/>
      <c r="BO108" s="34"/>
      <c r="BP108" s="34"/>
      <c r="BQ108" s="34"/>
      <c r="BR108" s="27"/>
    </row>
    <row r="109" spans="1:70" s="25" customFormat="1" x14ac:dyDescent="0.2">
      <c r="A109" s="51">
        <v>42320</v>
      </c>
      <c r="B109" s="50" t="s">
        <v>671</v>
      </c>
      <c r="C109" s="50" t="s">
        <v>992</v>
      </c>
      <c r="D109" s="50" t="s">
        <v>576</v>
      </c>
      <c r="E109" s="50" t="s">
        <v>670</v>
      </c>
      <c r="F109" s="35">
        <v>164</v>
      </c>
      <c r="G109" s="34" t="s">
        <v>379</v>
      </c>
      <c r="H109" s="34" t="s">
        <v>1041</v>
      </c>
      <c r="I109" s="34" t="s">
        <v>488</v>
      </c>
      <c r="J109" s="36" t="s">
        <v>146</v>
      </c>
      <c r="K109" s="34" t="s">
        <v>146</v>
      </c>
      <c r="L109" s="34" t="s">
        <v>315</v>
      </c>
      <c r="M109" s="34"/>
      <c r="N109" s="34"/>
      <c r="O109" s="34" t="s">
        <v>1042</v>
      </c>
      <c r="P109" s="35">
        <v>164</v>
      </c>
      <c r="Q109" s="35"/>
      <c r="R109" s="35"/>
      <c r="S109" s="35">
        <v>164</v>
      </c>
      <c r="T109" s="35">
        <v>0</v>
      </c>
      <c r="U109" s="35">
        <v>0</v>
      </c>
      <c r="V109" s="35">
        <v>0</v>
      </c>
      <c r="W109" s="35">
        <v>0</v>
      </c>
      <c r="X109" s="35">
        <f t="shared" si="15"/>
        <v>0</v>
      </c>
      <c r="Y109" s="35">
        <f t="shared" si="13"/>
        <v>32.799999999999997</v>
      </c>
      <c r="Z109" s="35">
        <v>0</v>
      </c>
      <c r="AA109" s="35">
        <f t="shared" si="16"/>
        <v>164</v>
      </c>
      <c r="AB109" s="37"/>
      <c r="AC109" s="37"/>
      <c r="AD109" s="37">
        <f t="shared" si="14"/>
        <v>0</v>
      </c>
      <c r="AE109" s="34"/>
      <c r="AF109" s="34" t="s">
        <v>232</v>
      </c>
      <c r="AG109" s="34" t="s">
        <v>232</v>
      </c>
      <c r="AH109" s="34"/>
      <c r="AI109" s="34"/>
      <c r="AJ109" s="34"/>
      <c r="AK109" s="37">
        <v>10300000</v>
      </c>
      <c r="AL109" s="34" t="s">
        <v>275</v>
      </c>
      <c r="AM109" s="34"/>
      <c r="AN109" s="34"/>
      <c r="AO109" s="37">
        <v>23000000</v>
      </c>
      <c r="AP109" s="37"/>
      <c r="AQ109" s="41"/>
      <c r="AR109" s="41"/>
      <c r="AS109" s="41"/>
      <c r="AT109" s="41"/>
      <c r="AU109" s="42"/>
      <c r="AV109" s="42"/>
      <c r="AW109" s="38"/>
      <c r="AX109" s="37"/>
      <c r="AY109" s="37"/>
      <c r="AZ109" s="37"/>
      <c r="BA109" s="37"/>
      <c r="BB109" s="34"/>
      <c r="BC109" s="34">
        <v>770</v>
      </c>
      <c r="BD109" s="34">
        <v>930</v>
      </c>
      <c r="BE109" s="34">
        <v>1350</v>
      </c>
      <c r="BF109" s="34" t="s">
        <v>232</v>
      </c>
      <c r="BG109" s="34"/>
      <c r="BH109" s="37"/>
      <c r="BI109" s="34" t="s">
        <v>1336</v>
      </c>
      <c r="BJ109" s="34" t="s">
        <v>1337</v>
      </c>
      <c r="BK109" s="34"/>
      <c r="BL109" s="34" t="s">
        <v>1338</v>
      </c>
      <c r="BM109" s="34" t="s">
        <v>659</v>
      </c>
      <c r="BN109" s="34"/>
      <c r="BO109" s="34"/>
      <c r="BP109" s="34"/>
      <c r="BQ109" s="34"/>
      <c r="BR109" s="27"/>
    </row>
    <row r="110" spans="1:70" s="25" customFormat="1" x14ac:dyDescent="0.2">
      <c r="A110" s="33">
        <v>42264</v>
      </c>
      <c r="B110" s="34" t="s">
        <v>624</v>
      </c>
      <c r="C110" s="34" t="s">
        <v>458</v>
      </c>
      <c r="D110" s="34" t="s">
        <v>13</v>
      </c>
      <c r="E110" s="34" t="s">
        <v>454</v>
      </c>
      <c r="F110" s="35">
        <v>135</v>
      </c>
      <c r="G110" s="34" t="s">
        <v>379</v>
      </c>
      <c r="H110" s="34"/>
      <c r="I110" s="34" t="s">
        <v>488</v>
      </c>
      <c r="J110" s="36" t="s">
        <v>919</v>
      </c>
      <c r="K110" s="34" t="s">
        <v>133</v>
      </c>
      <c r="L110" s="34" t="s">
        <v>305</v>
      </c>
      <c r="M110" s="34"/>
      <c r="N110" s="34" t="s">
        <v>133</v>
      </c>
      <c r="O110" s="34"/>
      <c r="P110" s="35">
        <v>135</v>
      </c>
      <c r="Q110" s="35"/>
      <c r="R110" s="35"/>
      <c r="S110" s="35">
        <v>135</v>
      </c>
      <c r="T110" s="35">
        <v>0</v>
      </c>
      <c r="U110" s="35">
        <v>0</v>
      </c>
      <c r="V110" s="35">
        <v>0</v>
      </c>
      <c r="W110" s="35">
        <v>0</v>
      </c>
      <c r="X110" s="35">
        <f t="shared" si="15"/>
        <v>0</v>
      </c>
      <c r="Y110" s="35">
        <f t="shared" si="13"/>
        <v>27</v>
      </c>
      <c r="Z110" s="35">
        <v>0</v>
      </c>
      <c r="AA110" s="35">
        <f t="shared" si="16"/>
        <v>135</v>
      </c>
      <c r="AB110" s="37">
        <v>0</v>
      </c>
      <c r="AC110" s="37"/>
      <c r="AD110" s="37">
        <f t="shared" si="14"/>
        <v>0</v>
      </c>
      <c r="AE110" s="34"/>
      <c r="AF110" s="34" t="s">
        <v>233</v>
      </c>
      <c r="AG110" s="34" t="s">
        <v>233</v>
      </c>
      <c r="AH110" s="34" t="s">
        <v>252</v>
      </c>
      <c r="AI110" s="34" t="s">
        <v>253</v>
      </c>
      <c r="AJ110" s="34" t="s">
        <v>247</v>
      </c>
      <c r="AK110" s="37"/>
      <c r="AL110" s="34"/>
      <c r="AM110" s="34"/>
      <c r="AN110" s="34"/>
      <c r="AO110" s="37">
        <v>26700000</v>
      </c>
      <c r="AP110" s="40">
        <v>28000000</v>
      </c>
      <c r="AQ110" s="41"/>
      <c r="AR110" s="41"/>
      <c r="AS110" s="41"/>
      <c r="AT110" s="41"/>
      <c r="AU110" s="42"/>
      <c r="AV110" s="42"/>
      <c r="AW110" s="38"/>
      <c r="AX110" s="37"/>
      <c r="AY110" s="37"/>
      <c r="AZ110" s="37" t="s">
        <v>280</v>
      </c>
      <c r="BA110" s="37"/>
      <c r="BB110" s="34"/>
      <c r="BC110" s="34" t="s">
        <v>455</v>
      </c>
      <c r="BD110" s="34" t="s">
        <v>456</v>
      </c>
      <c r="BE110" s="34" t="s">
        <v>457</v>
      </c>
      <c r="BF110" s="34" t="s">
        <v>232</v>
      </c>
      <c r="BG110" s="34"/>
      <c r="BH110" s="37">
        <v>162000</v>
      </c>
      <c r="BI110" s="34" t="s">
        <v>1352</v>
      </c>
      <c r="BJ110" s="34" t="s">
        <v>1143</v>
      </c>
      <c r="BK110" s="34"/>
      <c r="BL110" s="34" t="s">
        <v>1265</v>
      </c>
      <c r="BM110" s="34" t="s">
        <v>1410</v>
      </c>
      <c r="BN110" s="34"/>
      <c r="BO110" s="34"/>
      <c r="BP110" s="34"/>
      <c r="BQ110" s="34"/>
      <c r="BR110" s="27"/>
    </row>
    <row r="111" spans="1:70" s="25" customFormat="1" x14ac:dyDescent="0.2">
      <c r="A111" s="33">
        <v>42292</v>
      </c>
      <c r="B111" s="34" t="s">
        <v>621</v>
      </c>
      <c r="C111" s="34" t="s">
        <v>93</v>
      </c>
      <c r="D111" s="34" t="s">
        <v>4</v>
      </c>
      <c r="E111" s="34" t="s">
        <v>94</v>
      </c>
      <c r="F111" s="35">
        <v>191</v>
      </c>
      <c r="G111" s="34" t="s">
        <v>6</v>
      </c>
      <c r="H111" s="34" t="s">
        <v>381</v>
      </c>
      <c r="I111" s="34" t="s">
        <v>389</v>
      </c>
      <c r="J111" s="34" t="s">
        <v>254</v>
      </c>
      <c r="K111" s="34"/>
      <c r="L111" s="34" t="s">
        <v>622</v>
      </c>
      <c r="M111" s="34"/>
      <c r="N111" s="34"/>
      <c r="O111" s="34"/>
      <c r="P111" s="35">
        <v>191</v>
      </c>
      <c r="Q111" s="35"/>
      <c r="R111" s="35"/>
      <c r="S111" s="35">
        <v>191</v>
      </c>
      <c r="T111" s="35">
        <v>0</v>
      </c>
      <c r="U111" s="35">
        <v>0</v>
      </c>
      <c r="V111" s="35">
        <v>0</v>
      </c>
      <c r="W111" s="35">
        <v>0</v>
      </c>
      <c r="X111" s="35">
        <f t="shared" si="15"/>
        <v>0</v>
      </c>
      <c r="Y111" s="35">
        <f t="shared" si="13"/>
        <v>38.199999999999996</v>
      </c>
      <c r="Z111" s="35">
        <v>0</v>
      </c>
      <c r="AA111" s="35">
        <f t="shared" si="16"/>
        <v>191</v>
      </c>
      <c r="AB111" s="37">
        <v>0</v>
      </c>
      <c r="AC111" s="37"/>
      <c r="AD111" s="37">
        <f t="shared" si="14"/>
        <v>0</v>
      </c>
      <c r="AE111" s="34"/>
      <c r="AF111" s="34" t="s">
        <v>233</v>
      </c>
      <c r="AG111" s="34" t="s">
        <v>233</v>
      </c>
      <c r="AH111" s="34" t="s">
        <v>254</v>
      </c>
      <c r="AI111" s="34" t="s">
        <v>255</v>
      </c>
      <c r="AJ111" s="34" t="s">
        <v>250</v>
      </c>
      <c r="AK111" s="37"/>
      <c r="AL111" s="34"/>
      <c r="AM111" s="34"/>
      <c r="AN111" s="34"/>
      <c r="AO111" s="37"/>
      <c r="AP111" s="40"/>
      <c r="AQ111" s="41"/>
      <c r="AR111" s="41"/>
      <c r="AS111" s="41"/>
      <c r="AT111" s="41"/>
      <c r="AU111" s="42"/>
      <c r="AV111" s="42"/>
      <c r="AW111" s="38"/>
      <c r="AX111" s="37"/>
      <c r="AY111" s="37"/>
      <c r="AZ111" s="37" t="s">
        <v>280</v>
      </c>
      <c r="BA111" s="37">
        <v>299995</v>
      </c>
      <c r="BB111" s="34" t="s">
        <v>1070</v>
      </c>
      <c r="BC111" s="34"/>
      <c r="BD111" s="34">
        <v>1100</v>
      </c>
      <c r="BE111" s="34"/>
      <c r="BF111" s="34" t="s">
        <v>233</v>
      </c>
      <c r="BG111" s="34" t="s">
        <v>969</v>
      </c>
      <c r="BH111" s="37">
        <v>229200</v>
      </c>
      <c r="BI111" s="34" t="s">
        <v>1302</v>
      </c>
      <c r="BJ111" s="34" t="s">
        <v>1143</v>
      </c>
      <c r="BK111" s="34"/>
      <c r="BL111" s="34" t="s">
        <v>1342</v>
      </c>
      <c r="BM111" s="34" t="s">
        <v>1287</v>
      </c>
      <c r="BN111" s="34"/>
      <c r="BO111" s="34"/>
      <c r="BP111" s="34"/>
      <c r="BQ111" s="34"/>
      <c r="BR111" s="27"/>
    </row>
    <row r="112" spans="1:70" s="25" customFormat="1" x14ac:dyDescent="0.2">
      <c r="A112" s="33">
        <v>42691</v>
      </c>
      <c r="B112" s="34" t="s">
        <v>792</v>
      </c>
      <c r="C112" s="34" t="s">
        <v>791</v>
      </c>
      <c r="D112" s="34" t="s">
        <v>425</v>
      </c>
      <c r="E112" s="34" t="s">
        <v>794</v>
      </c>
      <c r="F112" s="35">
        <v>525</v>
      </c>
      <c r="G112" s="34" t="s">
        <v>6</v>
      </c>
      <c r="H112" s="34" t="s">
        <v>56</v>
      </c>
      <c r="I112" s="34" t="s">
        <v>488</v>
      </c>
      <c r="J112" s="34" t="s">
        <v>799</v>
      </c>
      <c r="K112" s="34"/>
      <c r="L112" s="34" t="s">
        <v>797</v>
      </c>
      <c r="M112" s="34" t="s">
        <v>793</v>
      </c>
      <c r="N112" s="34"/>
      <c r="O112" s="34" t="s">
        <v>798</v>
      </c>
      <c r="P112" s="35">
        <v>525</v>
      </c>
      <c r="Q112" s="35"/>
      <c r="R112" s="35"/>
      <c r="S112" s="35">
        <v>525</v>
      </c>
      <c r="T112" s="35">
        <v>0</v>
      </c>
      <c r="U112" s="35">
        <v>0</v>
      </c>
      <c r="V112" s="35">
        <v>0</v>
      </c>
      <c r="W112" s="35">
        <v>0</v>
      </c>
      <c r="X112" s="35">
        <f t="shared" si="15"/>
        <v>0</v>
      </c>
      <c r="Y112" s="35">
        <f t="shared" si="13"/>
        <v>105</v>
      </c>
      <c r="Z112" s="35">
        <v>0</v>
      </c>
      <c r="AA112" s="35">
        <f t="shared" si="16"/>
        <v>525</v>
      </c>
      <c r="AB112" s="37">
        <v>195600</v>
      </c>
      <c r="AC112" s="37">
        <v>349326</v>
      </c>
      <c r="AD112" s="37">
        <f t="shared" si="14"/>
        <v>544926</v>
      </c>
      <c r="AE112" s="34" t="s">
        <v>795</v>
      </c>
      <c r="AF112" s="34" t="s">
        <v>232</v>
      </c>
      <c r="AG112" s="34" t="s">
        <v>232</v>
      </c>
      <c r="AH112" s="34"/>
      <c r="AI112" s="34"/>
      <c r="AJ112" s="34"/>
      <c r="AK112" s="37"/>
      <c r="AL112" s="34"/>
      <c r="AM112" s="34"/>
      <c r="AN112" s="34"/>
      <c r="AO112" s="37">
        <v>150000000</v>
      </c>
      <c r="AP112" s="40">
        <v>150000000</v>
      </c>
      <c r="AQ112" s="41"/>
      <c r="AR112" s="41"/>
      <c r="AS112" s="41"/>
      <c r="AT112" s="41"/>
      <c r="AU112" s="42"/>
      <c r="AV112" s="42"/>
      <c r="AW112" s="38"/>
      <c r="AX112" s="37"/>
      <c r="AY112" s="37"/>
      <c r="AZ112" s="37">
        <v>135977</v>
      </c>
      <c r="BA112" s="37"/>
      <c r="BB112" s="34" t="s">
        <v>800</v>
      </c>
      <c r="BC112" s="34"/>
      <c r="BD112" s="34"/>
      <c r="BE112" s="34"/>
      <c r="BF112" s="34" t="s">
        <v>233</v>
      </c>
      <c r="BG112" s="34" t="s">
        <v>796</v>
      </c>
      <c r="BH112" s="37">
        <v>630000</v>
      </c>
      <c r="BI112" s="34" t="s">
        <v>1236</v>
      </c>
      <c r="BJ112" s="34" t="s">
        <v>1237</v>
      </c>
      <c r="BK112" s="34"/>
      <c r="BL112" s="34" t="s">
        <v>1239</v>
      </c>
      <c r="BM112" s="34" t="s">
        <v>1238</v>
      </c>
      <c r="BN112" s="34"/>
      <c r="BO112" s="34"/>
      <c r="BP112" s="34"/>
      <c r="BQ112" s="34"/>
      <c r="BR112" s="27"/>
    </row>
    <row r="113" spans="1:70" s="25" customFormat="1" x14ac:dyDescent="0.2">
      <c r="A113" s="33">
        <v>41835</v>
      </c>
      <c r="B113" s="34" t="s">
        <v>1011</v>
      </c>
      <c r="C113" s="34" t="s">
        <v>1010</v>
      </c>
      <c r="D113" s="34" t="s">
        <v>13</v>
      </c>
      <c r="E113" s="34" t="s">
        <v>1012</v>
      </c>
      <c r="F113" s="35">
        <v>146</v>
      </c>
      <c r="G113" s="34" t="s">
        <v>6</v>
      </c>
      <c r="H113" s="34" t="s">
        <v>381</v>
      </c>
      <c r="I113" s="34" t="s">
        <v>389</v>
      </c>
      <c r="J113" s="34" t="s">
        <v>5</v>
      </c>
      <c r="K113" s="34"/>
      <c r="L113" s="34" t="s">
        <v>1013</v>
      </c>
      <c r="M113" s="34"/>
      <c r="N113" s="34"/>
      <c r="O113" s="34"/>
      <c r="P113" s="35">
        <v>146</v>
      </c>
      <c r="Q113" s="35"/>
      <c r="R113" s="35"/>
      <c r="S113" s="35">
        <v>146</v>
      </c>
      <c r="T113" s="35">
        <v>0</v>
      </c>
      <c r="U113" s="35">
        <v>0</v>
      </c>
      <c r="V113" s="35">
        <v>0</v>
      </c>
      <c r="W113" s="35">
        <v>0</v>
      </c>
      <c r="X113" s="35">
        <f t="shared" si="15"/>
        <v>0</v>
      </c>
      <c r="Y113" s="35">
        <f t="shared" si="13"/>
        <v>29.2</v>
      </c>
      <c r="Z113" s="35">
        <v>0</v>
      </c>
      <c r="AA113" s="35">
        <f t="shared" si="16"/>
        <v>146</v>
      </c>
      <c r="AB113" s="37">
        <v>0</v>
      </c>
      <c r="AC113" s="37">
        <v>0</v>
      </c>
      <c r="AD113" s="37">
        <f t="shared" si="14"/>
        <v>0</v>
      </c>
      <c r="AE113" s="34"/>
      <c r="AF113" s="34" t="s">
        <v>232</v>
      </c>
      <c r="AG113" s="34" t="s">
        <v>232</v>
      </c>
      <c r="AH113" s="34"/>
      <c r="AI113" s="34"/>
      <c r="AJ113" s="34"/>
      <c r="AK113" s="53"/>
      <c r="AL113" s="34"/>
      <c r="AM113" s="34"/>
      <c r="AN113" s="34"/>
      <c r="AO113" s="37">
        <v>15000000</v>
      </c>
      <c r="AP113" s="40"/>
      <c r="AQ113" s="41"/>
      <c r="AR113" s="41"/>
      <c r="AS113" s="41"/>
      <c r="AT113" s="41"/>
      <c r="AU113" s="42"/>
      <c r="AV113" s="42"/>
      <c r="AW113" s="38"/>
      <c r="AX113" s="37"/>
      <c r="AY113" s="37"/>
      <c r="AZ113" s="37"/>
      <c r="BA113" s="37"/>
      <c r="BB113" s="34"/>
      <c r="BC113" s="34"/>
      <c r="BD113" s="34"/>
      <c r="BE113" s="34"/>
      <c r="BF113" s="34" t="s">
        <v>232</v>
      </c>
      <c r="BG113" s="34"/>
      <c r="BH113" s="37"/>
      <c r="BI113" s="34" t="s">
        <v>1427</v>
      </c>
      <c r="BJ113" s="34" t="s">
        <v>1247</v>
      </c>
      <c r="BK113" s="34"/>
      <c r="BL113" s="34" t="s">
        <v>1446</v>
      </c>
      <c r="BM113" s="34" t="s">
        <v>1445</v>
      </c>
      <c r="BN113" s="34"/>
      <c r="BO113" s="34"/>
      <c r="BP113" s="34"/>
      <c r="BQ113" s="34"/>
      <c r="BR113" s="27"/>
    </row>
    <row r="114" spans="1:70" s="25" customFormat="1" x14ac:dyDescent="0.2">
      <c r="A114" s="33">
        <v>44133</v>
      </c>
      <c r="B114" s="43" t="s">
        <v>569</v>
      </c>
      <c r="C114" s="34" t="s">
        <v>567</v>
      </c>
      <c r="D114" s="34" t="s">
        <v>425</v>
      </c>
      <c r="E114" s="34" t="s">
        <v>568</v>
      </c>
      <c r="F114" s="35">
        <v>35</v>
      </c>
      <c r="G114" s="34" t="s">
        <v>549</v>
      </c>
      <c r="H114" s="34"/>
      <c r="I114" s="34" t="s">
        <v>390</v>
      </c>
      <c r="J114" s="34" t="s">
        <v>570</v>
      </c>
      <c r="K114" s="34"/>
      <c r="L114" s="34" t="s">
        <v>570</v>
      </c>
      <c r="M114" s="34"/>
      <c r="N114" s="34"/>
      <c r="O114" s="34"/>
      <c r="P114" s="35">
        <v>35</v>
      </c>
      <c r="Q114" s="35">
        <v>0</v>
      </c>
      <c r="R114" s="35">
        <v>0</v>
      </c>
      <c r="S114" s="35">
        <v>0</v>
      </c>
      <c r="T114" s="35">
        <v>35</v>
      </c>
      <c r="U114" s="35">
        <v>0</v>
      </c>
      <c r="V114" s="35">
        <v>0</v>
      </c>
      <c r="W114" s="35">
        <v>0</v>
      </c>
      <c r="X114" s="35">
        <f t="shared" si="15"/>
        <v>35</v>
      </c>
      <c r="Y114" s="35">
        <f t="shared" si="13"/>
        <v>7</v>
      </c>
      <c r="Z114" s="35">
        <v>0</v>
      </c>
      <c r="AA114" s="35">
        <f t="shared" si="16"/>
        <v>35</v>
      </c>
      <c r="AB114" s="37"/>
      <c r="AC114" s="37"/>
      <c r="AD114" s="37">
        <f t="shared" si="14"/>
        <v>0</v>
      </c>
      <c r="AE114" s="34"/>
      <c r="AF114" s="34" t="s">
        <v>232</v>
      </c>
      <c r="AG114" s="34" t="s">
        <v>232</v>
      </c>
      <c r="AH114" s="34"/>
      <c r="AI114" s="34"/>
      <c r="AJ114" s="34"/>
      <c r="AK114" s="37"/>
      <c r="AL114" s="34"/>
      <c r="AM114" s="34"/>
      <c r="AN114" s="34"/>
      <c r="AO114" s="37"/>
      <c r="AP114" s="40"/>
      <c r="AQ114" s="41"/>
      <c r="AR114" s="41"/>
      <c r="AS114" s="41"/>
      <c r="AT114" s="41"/>
      <c r="AU114" s="42"/>
      <c r="AV114" s="34"/>
      <c r="AW114" s="34"/>
      <c r="AX114" s="37"/>
      <c r="AY114" s="37"/>
      <c r="AZ114" s="37"/>
      <c r="BA114" s="37"/>
      <c r="BB114" s="34"/>
      <c r="BC114" s="34"/>
      <c r="BD114" s="34"/>
      <c r="BE114" s="34"/>
      <c r="BF114" s="34" t="s">
        <v>232</v>
      </c>
      <c r="BG114" s="34"/>
      <c r="BH114" s="37"/>
      <c r="BI114" s="34" t="s">
        <v>1390</v>
      </c>
      <c r="BJ114" s="34" t="s">
        <v>1393</v>
      </c>
      <c r="BK114" s="34"/>
      <c r="BL114" s="34" t="s">
        <v>1393</v>
      </c>
      <c r="BM114" s="34" t="s">
        <v>1396</v>
      </c>
      <c r="BN114" s="34"/>
      <c r="BO114" s="34"/>
      <c r="BP114" s="34"/>
      <c r="BQ114" s="34"/>
      <c r="BR114" s="27"/>
    </row>
    <row r="115" spans="1:70" s="25" customFormat="1" x14ac:dyDescent="0.2">
      <c r="A115" s="33">
        <v>43741</v>
      </c>
      <c r="B115" s="34" t="s">
        <v>523</v>
      </c>
      <c r="C115" s="34" t="s">
        <v>822</v>
      </c>
      <c r="D115" s="34" t="s">
        <v>425</v>
      </c>
      <c r="E115" s="34" t="s">
        <v>522</v>
      </c>
      <c r="F115" s="35">
        <v>211</v>
      </c>
      <c r="G115" s="34" t="s">
        <v>6</v>
      </c>
      <c r="H115" s="34"/>
      <c r="I115" s="34" t="s">
        <v>488</v>
      </c>
      <c r="J115" s="34" t="s">
        <v>524</v>
      </c>
      <c r="K115" s="34" t="s">
        <v>142</v>
      </c>
      <c r="L115" s="34" t="s">
        <v>525</v>
      </c>
      <c r="M115" s="34"/>
      <c r="N115" s="34"/>
      <c r="O115" s="34" t="s">
        <v>526</v>
      </c>
      <c r="P115" s="35">
        <v>211</v>
      </c>
      <c r="Q115" s="35">
        <v>211</v>
      </c>
      <c r="R115" s="35">
        <v>0</v>
      </c>
      <c r="S115" s="35">
        <v>0</v>
      </c>
      <c r="T115" s="35">
        <v>0</v>
      </c>
      <c r="U115" s="35">
        <v>0</v>
      </c>
      <c r="V115" s="35">
        <v>0</v>
      </c>
      <c r="W115" s="35">
        <v>0</v>
      </c>
      <c r="X115" s="35">
        <f t="shared" si="15"/>
        <v>0</v>
      </c>
      <c r="Y115" s="35">
        <f t="shared" si="13"/>
        <v>42.199999999999996</v>
      </c>
      <c r="Z115" s="35">
        <v>0</v>
      </c>
      <c r="AA115" s="35">
        <f t="shared" si="16"/>
        <v>0</v>
      </c>
      <c r="AB115" s="37">
        <v>0</v>
      </c>
      <c r="AC115" s="37">
        <v>0</v>
      </c>
      <c r="AD115" s="37">
        <f t="shared" si="14"/>
        <v>0</v>
      </c>
      <c r="AE115" s="34" t="s">
        <v>640</v>
      </c>
      <c r="AF115" s="34" t="s">
        <v>232</v>
      </c>
      <c r="AG115" s="34" t="s">
        <v>232</v>
      </c>
      <c r="AH115" s="34"/>
      <c r="AI115" s="34"/>
      <c r="AJ115" s="34"/>
      <c r="AK115" s="37"/>
      <c r="AL115" s="34"/>
      <c r="AM115" s="34"/>
      <c r="AN115" s="34"/>
      <c r="AO115" s="37"/>
      <c r="AP115" s="40"/>
      <c r="AQ115" s="41"/>
      <c r="AR115" s="41"/>
      <c r="AS115" s="41"/>
      <c r="AT115" s="41"/>
      <c r="AU115" s="42"/>
      <c r="AV115" s="34"/>
      <c r="AW115" s="34"/>
      <c r="AX115" s="37"/>
      <c r="AY115" s="37"/>
      <c r="AZ115" s="37"/>
      <c r="BA115" s="37"/>
      <c r="BB115" s="34"/>
      <c r="BC115" s="34"/>
      <c r="BD115" s="34"/>
      <c r="BE115" s="34"/>
      <c r="BF115" s="34" t="s">
        <v>232</v>
      </c>
      <c r="BG115" s="34"/>
      <c r="BH115" s="37"/>
      <c r="BI115" s="34" t="s">
        <v>1339</v>
      </c>
      <c r="BJ115" s="34" t="s">
        <v>1305</v>
      </c>
      <c r="BK115" s="34"/>
      <c r="BL115" s="34" t="s">
        <v>1184</v>
      </c>
      <c r="BM115" s="34" t="s">
        <v>1343</v>
      </c>
      <c r="BN115" s="34"/>
      <c r="BO115" s="34"/>
      <c r="BP115" s="34"/>
      <c r="BQ115" s="34"/>
      <c r="BR115" s="27"/>
    </row>
    <row r="116" spans="1:70" s="25" customFormat="1" x14ac:dyDescent="0.2">
      <c r="A116" s="33">
        <v>41914</v>
      </c>
      <c r="B116" s="34" t="s">
        <v>801</v>
      </c>
      <c r="C116" s="34" t="s">
        <v>95</v>
      </c>
      <c r="D116" s="34" t="s">
        <v>425</v>
      </c>
      <c r="E116" s="34" t="s">
        <v>96</v>
      </c>
      <c r="F116" s="35">
        <v>67</v>
      </c>
      <c r="G116" s="34" t="s">
        <v>6</v>
      </c>
      <c r="H116" s="34" t="s">
        <v>381</v>
      </c>
      <c r="I116" s="34" t="s">
        <v>389</v>
      </c>
      <c r="J116" s="34" t="s">
        <v>97</v>
      </c>
      <c r="K116" s="34"/>
      <c r="L116" s="34"/>
      <c r="M116" s="34"/>
      <c r="N116" s="34"/>
      <c r="O116" s="34"/>
      <c r="P116" s="35">
        <v>67</v>
      </c>
      <c r="Q116" s="35">
        <v>67</v>
      </c>
      <c r="R116" s="35">
        <v>0</v>
      </c>
      <c r="S116" s="35">
        <v>67</v>
      </c>
      <c r="T116" s="35">
        <v>0</v>
      </c>
      <c r="U116" s="35">
        <v>0</v>
      </c>
      <c r="V116" s="35">
        <v>0</v>
      </c>
      <c r="W116" s="35">
        <v>0</v>
      </c>
      <c r="X116" s="35">
        <f t="shared" si="15"/>
        <v>0</v>
      </c>
      <c r="Y116" s="35">
        <f t="shared" si="13"/>
        <v>13.4</v>
      </c>
      <c r="Z116" s="35">
        <v>0</v>
      </c>
      <c r="AA116" s="35">
        <f t="shared" si="16"/>
        <v>67</v>
      </c>
      <c r="AB116" s="37">
        <v>0</v>
      </c>
      <c r="AC116" s="37">
        <v>15730</v>
      </c>
      <c r="AD116" s="37">
        <f t="shared" si="14"/>
        <v>15730</v>
      </c>
      <c r="AE116" s="34" t="s">
        <v>270</v>
      </c>
      <c r="AF116" s="34" t="s">
        <v>232</v>
      </c>
      <c r="AG116" s="34" t="s">
        <v>232</v>
      </c>
      <c r="AH116" s="34"/>
      <c r="AI116" s="34"/>
      <c r="AJ116" s="34"/>
      <c r="AK116" s="37"/>
      <c r="AL116" s="34"/>
      <c r="AM116" s="34"/>
      <c r="AN116" s="34"/>
      <c r="AO116" s="37"/>
      <c r="AP116" s="40" t="s">
        <v>7</v>
      </c>
      <c r="AQ116" s="41"/>
      <c r="AR116" s="41"/>
      <c r="AS116" s="41"/>
      <c r="AT116" s="41"/>
      <c r="AU116" s="42"/>
      <c r="AV116" s="42"/>
      <c r="AW116" s="38"/>
      <c r="AX116" s="37"/>
      <c r="AY116" s="37"/>
      <c r="AZ116" s="37" t="s">
        <v>280</v>
      </c>
      <c r="BA116" s="37"/>
      <c r="BB116" s="34" t="s">
        <v>1019</v>
      </c>
      <c r="BC116" s="34"/>
      <c r="BD116" s="34">
        <v>1300</v>
      </c>
      <c r="BE116" s="34"/>
      <c r="BF116" s="34" t="s">
        <v>232</v>
      </c>
      <c r="BG116" s="34"/>
      <c r="BH116" s="37">
        <v>80400</v>
      </c>
      <c r="BI116" s="34" t="s">
        <v>1214</v>
      </c>
      <c r="BJ116" s="34" t="s">
        <v>1213</v>
      </c>
      <c r="BK116" s="34"/>
      <c r="BL116" s="34" t="s">
        <v>1447</v>
      </c>
      <c r="BM116" s="34" t="s">
        <v>1389</v>
      </c>
      <c r="BN116" s="34"/>
      <c r="BO116" s="34"/>
      <c r="BP116" s="34"/>
      <c r="BQ116" s="34"/>
      <c r="BR116" s="27"/>
    </row>
    <row r="117" spans="1:70" s="25" customFormat="1" x14ac:dyDescent="0.2">
      <c r="A117" s="33">
        <v>42349</v>
      </c>
      <c r="B117" s="34" t="s">
        <v>804</v>
      </c>
      <c r="C117" s="34" t="s">
        <v>98</v>
      </c>
      <c r="D117" s="34" t="s">
        <v>13</v>
      </c>
      <c r="E117" s="34" t="s">
        <v>618</v>
      </c>
      <c r="F117" s="35">
        <v>158</v>
      </c>
      <c r="G117" s="34" t="s">
        <v>379</v>
      </c>
      <c r="H117" s="34"/>
      <c r="I117" s="34" t="s">
        <v>389</v>
      </c>
      <c r="J117" s="36" t="s">
        <v>140</v>
      </c>
      <c r="K117" s="34" t="s">
        <v>312</v>
      </c>
      <c r="L117" s="34" t="s">
        <v>140</v>
      </c>
      <c r="M117" s="34"/>
      <c r="N117" s="34"/>
      <c r="O117" s="34"/>
      <c r="P117" s="35">
        <v>158</v>
      </c>
      <c r="Q117" s="35"/>
      <c r="R117" s="35"/>
      <c r="S117" s="35">
        <v>158</v>
      </c>
      <c r="T117" s="35">
        <v>0</v>
      </c>
      <c r="U117" s="35">
        <v>0</v>
      </c>
      <c r="V117" s="35">
        <v>0</v>
      </c>
      <c r="W117" s="35">
        <v>0</v>
      </c>
      <c r="X117" s="35">
        <f t="shared" si="15"/>
        <v>0</v>
      </c>
      <c r="Y117" s="35">
        <f t="shared" si="13"/>
        <v>31.6</v>
      </c>
      <c r="Z117" s="35">
        <v>0</v>
      </c>
      <c r="AA117" s="35">
        <f t="shared" si="16"/>
        <v>158</v>
      </c>
      <c r="AB117" s="37">
        <v>0</v>
      </c>
      <c r="AC117" s="37"/>
      <c r="AD117" s="37">
        <f t="shared" si="14"/>
        <v>0</v>
      </c>
      <c r="AE117" s="34"/>
      <c r="AF117" s="34" t="s">
        <v>233</v>
      </c>
      <c r="AG117" s="34" t="s">
        <v>233</v>
      </c>
      <c r="AH117" s="34" t="s">
        <v>245</v>
      </c>
      <c r="AI117" s="34" t="s">
        <v>246</v>
      </c>
      <c r="AJ117" s="34" t="s">
        <v>247</v>
      </c>
      <c r="AK117" s="37"/>
      <c r="AL117" s="34"/>
      <c r="AM117" s="34"/>
      <c r="AN117" s="34"/>
      <c r="AO117" s="37">
        <v>25500000</v>
      </c>
      <c r="AP117" s="40"/>
      <c r="AQ117" s="41"/>
      <c r="AR117" s="41"/>
      <c r="AS117" s="41"/>
      <c r="AT117" s="41"/>
      <c r="AU117" s="42"/>
      <c r="AV117" s="42"/>
      <c r="AW117" s="38"/>
      <c r="AX117" s="37"/>
      <c r="AY117" s="37"/>
      <c r="AZ117" s="37" t="s">
        <v>280</v>
      </c>
      <c r="BA117" s="37"/>
      <c r="BB117" s="34"/>
      <c r="BC117" s="34"/>
      <c r="BD117" s="34"/>
      <c r="BE117" s="34"/>
      <c r="BF117" s="34" t="s">
        <v>232</v>
      </c>
      <c r="BG117" s="34"/>
      <c r="BH117" s="37">
        <v>189600</v>
      </c>
      <c r="BI117" s="34" t="s">
        <v>1144</v>
      </c>
      <c r="BJ117" s="34" t="s">
        <v>1143</v>
      </c>
      <c r="BK117" s="34"/>
      <c r="BL117" s="34" t="s">
        <v>1252</v>
      </c>
      <c r="BM117" s="34" t="s">
        <v>1309</v>
      </c>
      <c r="BN117" s="34"/>
      <c r="BO117" s="34"/>
      <c r="BP117" s="34"/>
      <c r="BQ117" s="34"/>
      <c r="BR117" s="27"/>
    </row>
    <row r="118" spans="1:70" s="25" customFormat="1" x14ac:dyDescent="0.2">
      <c r="A118" s="33">
        <v>44070</v>
      </c>
      <c r="B118" s="34" t="s">
        <v>197</v>
      </c>
      <c r="C118" s="34" t="s">
        <v>1448</v>
      </c>
      <c r="D118" s="34" t="s">
        <v>463</v>
      </c>
      <c r="E118" s="34" t="s">
        <v>198</v>
      </c>
      <c r="F118" s="35">
        <v>66</v>
      </c>
      <c r="G118" s="34" t="s">
        <v>199</v>
      </c>
      <c r="H118" s="34"/>
      <c r="I118" s="34" t="s">
        <v>390</v>
      </c>
      <c r="J118" s="34" t="s">
        <v>144</v>
      </c>
      <c r="K118" s="34"/>
      <c r="L118" s="34"/>
      <c r="M118" s="34"/>
      <c r="N118" s="34"/>
      <c r="O118" s="34"/>
      <c r="P118" s="35">
        <v>66</v>
      </c>
      <c r="Q118" s="35">
        <v>0</v>
      </c>
      <c r="R118" s="35">
        <v>0</v>
      </c>
      <c r="S118" s="35">
        <f>Q118+R118</f>
        <v>0</v>
      </c>
      <c r="T118" s="35">
        <v>0</v>
      </c>
      <c r="U118" s="35">
        <v>0</v>
      </c>
      <c r="V118" s="35">
        <v>66</v>
      </c>
      <c r="W118" s="35">
        <v>0</v>
      </c>
      <c r="X118" s="35">
        <f t="shared" si="15"/>
        <v>66</v>
      </c>
      <c r="Y118" s="35">
        <f t="shared" si="13"/>
        <v>13.200000000000001</v>
      </c>
      <c r="Z118" s="35">
        <v>0</v>
      </c>
      <c r="AA118" s="35">
        <f t="shared" si="16"/>
        <v>66</v>
      </c>
      <c r="AB118" s="37">
        <v>0</v>
      </c>
      <c r="AC118" s="37"/>
      <c r="AD118" s="37">
        <f t="shared" si="14"/>
        <v>0</v>
      </c>
      <c r="AE118" s="34" t="s">
        <v>357</v>
      </c>
      <c r="AF118" s="34" t="s">
        <v>232</v>
      </c>
      <c r="AG118" s="34" t="s">
        <v>232</v>
      </c>
      <c r="AH118" s="34"/>
      <c r="AI118" s="34"/>
      <c r="AJ118" s="34"/>
      <c r="AK118" s="37"/>
      <c r="AL118" s="34"/>
      <c r="AM118" s="34"/>
      <c r="AN118" s="34"/>
      <c r="AO118" s="37"/>
      <c r="AP118" s="37"/>
      <c r="AQ118" s="41"/>
      <c r="AR118" s="41"/>
      <c r="AS118" s="41"/>
      <c r="AT118" s="41"/>
      <c r="AU118" s="42"/>
      <c r="AV118" s="42"/>
      <c r="AW118" s="38"/>
      <c r="AX118" s="37"/>
      <c r="AY118" s="37"/>
      <c r="AZ118" s="37"/>
      <c r="BA118" s="37"/>
      <c r="BB118" s="34"/>
      <c r="BC118" s="34"/>
      <c r="BD118" s="34"/>
      <c r="BE118" s="34"/>
      <c r="BF118" s="34" t="s">
        <v>232</v>
      </c>
      <c r="BG118" s="34"/>
      <c r="BH118" s="37"/>
      <c r="BI118" s="34" t="s">
        <v>1428</v>
      </c>
      <c r="BJ118" s="34" t="s">
        <v>1429</v>
      </c>
      <c r="BK118" s="34"/>
      <c r="BL118" s="34" t="s">
        <v>1359</v>
      </c>
      <c r="BM118" s="34"/>
      <c r="BN118" s="34"/>
      <c r="BO118" s="34"/>
      <c r="BP118" s="34"/>
      <c r="BQ118" s="34"/>
      <c r="BR118" s="27"/>
    </row>
    <row r="119" spans="1:70" s="25" customFormat="1" x14ac:dyDescent="0.2">
      <c r="A119" s="33">
        <v>42803</v>
      </c>
      <c r="B119" s="43" t="s">
        <v>601</v>
      </c>
      <c r="C119" s="34" t="s">
        <v>602</v>
      </c>
      <c r="D119" s="34" t="s">
        <v>4</v>
      </c>
      <c r="E119" s="34" t="s">
        <v>603</v>
      </c>
      <c r="F119" s="35">
        <v>24</v>
      </c>
      <c r="G119" s="34" t="s">
        <v>1061</v>
      </c>
      <c r="H119" s="34"/>
      <c r="I119" s="34" t="s">
        <v>390</v>
      </c>
      <c r="J119" s="34" t="s">
        <v>604</v>
      </c>
      <c r="K119" s="34"/>
      <c r="L119" s="34"/>
      <c r="M119" s="34"/>
      <c r="N119" s="34"/>
      <c r="O119" s="34"/>
      <c r="P119" s="35">
        <v>24</v>
      </c>
      <c r="Q119" s="35"/>
      <c r="R119" s="35"/>
      <c r="S119" s="35">
        <v>24</v>
      </c>
      <c r="T119" s="35">
        <v>0</v>
      </c>
      <c r="U119" s="35">
        <v>0</v>
      </c>
      <c r="V119" s="35">
        <v>0</v>
      </c>
      <c r="W119" s="35">
        <v>0</v>
      </c>
      <c r="X119" s="35">
        <f t="shared" si="15"/>
        <v>0</v>
      </c>
      <c r="Y119" s="35">
        <f t="shared" si="13"/>
        <v>4.8</v>
      </c>
      <c r="Z119" s="35">
        <v>0</v>
      </c>
      <c r="AA119" s="35">
        <f t="shared" si="16"/>
        <v>24</v>
      </c>
      <c r="AB119" s="37"/>
      <c r="AC119" s="37"/>
      <c r="AD119" s="37">
        <f t="shared" si="14"/>
        <v>0</v>
      </c>
      <c r="AE119" s="34"/>
      <c r="AF119" s="34" t="s">
        <v>232</v>
      </c>
      <c r="AG119" s="34" t="s">
        <v>232</v>
      </c>
      <c r="AH119" s="34"/>
      <c r="AI119" s="34"/>
      <c r="AJ119" s="34"/>
      <c r="AK119" s="37"/>
      <c r="AL119" s="34"/>
      <c r="AM119" s="34"/>
      <c r="AN119" s="34"/>
      <c r="AO119" s="34"/>
      <c r="AP119" s="39"/>
      <c r="AQ119" s="34"/>
      <c r="AR119" s="34"/>
      <c r="AS119" s="34"/>
      <c r="AT119" s="34"/>
      <c r="AU119" s="34"/>
      <c r="AV119" s="34"/>
      <c r="AW119" s="38"/>
      <c r="AX119" s="34"/>
      <c r="AY119" s="34"/>
      <c r="AZ119" s="34"/>
      <c r="BA119" s="34"/>
      <c r="BB119" s="34"/>
      <c r="BC119" s="34"/>
      <c r="BD119" s="34"/>
      <c r="BE119" s="34"/>
      <c r="BF119" s="34" t="s">
        <v>232</v>
      </c>
      <c r="BG119" s="34"/>
      <c r="BH119" s="37"/>
      <c r="BI119" s="34" t="s">
        <v>1430</v>
      </c>
      <c r="BJ119" s="34" t="s">
        <v>1171</v>
      </c>
      <c r="BK119" s="34"/>
      <c r="BL119" s="34" t="s">
        <v>1449</v>
      </c>
      <c r="BM119" s="34"/>
      <c r="BN119" s="34"/>
      <c r="BO119" s="34"/>
      <c r="BP119" s="34"/>
      <c r="BQ119" s="34" t="s">
        <v>1450</v>
      </c>
      <c r="BR119" s="27"/>
    </row>
    <row r="120" spans="1:70" s="25" customFormat="1" x14ac:dyDescent="0.2">
      <c r="A120" s="51">
        <v>42523</v>
      </c>
      <c r="B120" s="50" t="s">
        <v>582</v>
      </c>
      <c r="C120" s="50" t="s">
        <v>778</v>
      </c>
      <c r="D120" s="50" t="s">
        <v>13</v>
      </c>
      <c r="E120" s="50" t="s">
        <v>100</v>
      </c>
      <c r="F120" s="35">
        <v>199</v>
      </c>
      <c r="G120" s="50" t="s">
        <v>379</v>
      </c>
      <c r="H120" s="34"/>
      <c r="I120" s="34" t="s">
        <v>488</v>
      </c>
      <c r="J120" s="36" t="s">
        <v>140</v>
      </c>
      <c r="K120" s="34" t="s">
        <v>312</v>
      </c>
      <c r="L120" s="34" t="s">
        <v>140</v>
      </c>
      <c r="M120" s="34"/>
      <c r="N120" s="34"/>
      <c r="O120" s="34"/>
      <c r="P120" s="35">
        <v>199</v>
      </c>
      <c r="Q120" s="35">
        <v>0</v>
      </c>
      <c r="R120" s="35">
        <v>199</v>
      </c>
      <c r="S120" s="35">
        <v>199</v>
      </c>
      <c r="T120" s="35">
        <v>0</v>
      </c>
      <c r="U120" s="35">
        <v>0</v>
      </c>
      <c r="V120" s="35">
        <v>0</v>
      </c>
      <c r="W120" s="35">
        <v>0</v>
      </c>
      <c r="X120" s="35">
        <f t="shared" si="15"/>
        <v>0</v>
      </c>
      <c r="Y120" s="35">
        <f t="shared" si="13"/>
        <v>39.799999999999997</v>
      </c>
      <c r="Z120" s="35">
        <v>0</v>
      </c>
      <c r="AA120" s="35">
        <f t="shared" si="16"/>
        <v>199</v>
      </c>
      <c r="AB120" s="37">
        <v>0</v>
      </c>
      <c r="AC120" s="37"/>
      <c r="AD120" s="37">
        <f t="shared" si="14"/>
        <v>0</v>
      </c>
      <c r="AE120" s="34"/>
      <c r="AF120" s="34" t="s">
        <v>233</v>
      </c>
      <c r="AG120" s="34" t="s">
        <v>233</v>
      </c>
      <c r="AH120" s="34" t="s">
        <v>245</v>
      </c>
      <c r="AI120" s="34" t="s">
        <v>246</v>
      </c>
      <c r="AJ120" s="34" t="s">
        <v>247</v>
      </c>
      <c r="AK120" s="37"/>
      <c r="AL120" s="34"/>
      <c r="AM120" s="34"/>
      <c r="AN120" s="34"/>
      <c r="AO120" s="37"/>
      <c r="AP120" s="40"/>
      <c r="AQ120" s="41"/>
      <c r="AR120" s="41"/>
      <c r="AS120" s="41"/>
      <c r="AT120" s="41"/>
      <c r="AU120" s="42"/>
      <c r="AV120" s="42"/>
      <c r="AW120" s="38"/>
      <c r="AX120" s="37"/>
      <c r="AY120" s="37"/>
      <c r="AZ120" s="37" t="s">
        <v>280</v>
      </c>
      <c r="BA120" s="37"/>
      <c r="BB120" s="34" t="s">
        <v>970</v>
      </c>
      <c r="BC120" s="34">
        <v>780</v>
      </c>
      <c r="BD120" s="34"/>
      <c r="BE120" s="34"/>
      <c r="BF120" s="34" t="s">
        <v>232</v>
      </c>
      <c r="BG120" s="34"/>
      <c r="BH120" s="37">
        <v>238800</v>
      </c>
      <c r="BI120" s="34" t="s">
        <v>1144</v>
      </c>
      <c r="BJ120" s="34" t="s">
        <v>1143</v>
      </c>
      <c r="BK120" s="34"/>
      <c r="BL120" s="34" t="s">
        <v>1344</v>
      </c>
      <c r="BM120" s="34" t="s">
        <v>1186</v>
      </c>
      <c r="BN120" s="34"/>
      <c r="BO120" s="34"/>
      <c r="BP120" s="34"/>
      <c r="BQ120" s="34"/>
      <c r="BR120" s="27"/>
    </row>
    <row r="121" spans="1:70" s="25" customFormat="1" x14ac:dyDescent="0.2">
      <c r="A121" s="33">
        <v>43271</v>
      </c>
      <c r="B121" s="34" t="s">
        <v>806</v>
      </c>
      <c r="C121" s="34" t="s">
        <v>805</v>
      </c>
      <c r="D121" s="34" t="s">
        <v>15</v>
      </c>
      <c r="E121" s="34" t="s">
        <v>102</v>
      </c>
      <c r="F121" s="35">
        <v>150</v>
      </c>
      <c r="G121" s="34" t="s">
        <v>6</v>
      </c>
      <c r="H121" s="34"/>
      <c r="I121" s="34" t="s">
        <v>488</v>
      </c>
      <c r="J121" s="34" t="s">
        <v>103</v>
      </c>
      <c r="K121" s="34"/>
      <c r="L121" s="34" t="s">
        <v>807</v>
      </c>
      <c r="M121" s="34"/>
      <c r="N121" s="34"/>
      <c r="O121" s="34"/>
      <c r="P121" s="35">
        <v>150</v>
      </c>
      <c r="Q121" s="35">
        <v>150</v>
      </c>
      <c r="R121" s="35">
        <v>0</v>
      </c>
      <c r="S121" s="35">
        <v>150</v>
      </c>
      <c r="T121" s="35">
        <v>0</v>
      </c>
      <c r="U121" s="35">
        <v>0</v>
      </c>
      <c r="V121" s="35">
        <v>0</v>
      </c>
      <c r="W121" s="35">
        <v>0</v>
      </c>
      <c r="X121" s="35">
        <f t="shared" si="15"/>
        <v>0</v>
      </c>
      <c r="Y121" s="35">
        <f t="shared" si="13"/>
        <v>30</v>
      </c>
      <c r="Z121" s="35">
        <v>0</v>
      </c>
      <c r="AA121" s="35">
        <f t="shared" si="16"/>
        <v>150</v>
      </c>
      <c r="AB121" s="37">
        <v>2230000</v>
      </c>
      <c r="AC121" s="37">
        <v>0</v>
      </c>
      <c r="AD121" s="37">
        <f t="shared" si="14"/>
        <v>2230000</v>
      </c>
      <c r="AE121" s="34" t="s">
        <v>809</v>
      </c>
      <c r="AF121" s="34" t="s">
        <v>233</v>
      </c>
      <c r="AG121" s="34" t="s">
        <v>233</v>
      </c>
      <c r="AH121" s="34" t="s">
        <v>256</v>
      </c>
      <c r="AI121" s="34" t="s">
        <v>257</v>
      </c>
      <c r="AJ121" s="34" t="s">
        <v>258</v>
      </c>
      <c r="AK121" s="37"/>
      <c r="AL121" s="34"/>
      <c r="AM121" s="34" t="s">
        <v>369</v>
      </c>
      <c r="AN121" s="34" t="s">
        <v>808</v>
      </c>
      <c r="AO121" s="37"/>
      <c r="AP121" s="40">
        <v>200000000</v>
      </c>
      <c r="AQ121" s="41"/>
      <c r="AR121" s="41"/>
      <c r="AS121" s="41"/>
      <c r="AT121" s="41"/>
      <c r="AU121" s="42"/>
      <c r="AV121" s="42"/>
      <c r="AW121" s="38"/>
      <c r="AX121" s="37"/>
      <c r="AY121" s="37"/>
      <c r="AZ121" s="37" t="s">
        <v>280</v>
      </c>
      <c r="BA121" s="37"/>
      <c r="BB121" s="34"/>
      <c r="BC121" s="34"/>
      <c r="BD121" s="34"/>
      <c r="BE121" s="34"/>
      <c r="BF121" s="34" t="s">
        <v>232</v>
      </c>
      <c r="BG121" s="34"/>
      <c r="BH121" s="37">
        <v>180000</v>
      </c>
      <c r="BI121" s="34" t="s">
        <v>1345</v>
      </c>
      <c r="BJ121" s="34" t="s">
        <v>1211</v>
      </c>
      <c r="BK121" s="34"/>
      <c r="BL121" s="34" t="s">
        <v>1346</v>
      </c>
      <c r="BM121" s="34" t="s">
        <v>1347</v>
      </c>
      <c r="BN121" s="34"/>
      <c r="BO121" s="34"/>
      <c r="BP121" s="34"/>
      <c r="BQ121" s="34"/>
      <c r="BR121" s="27"/>
    </row>
    <row r="122" spans="1:70" s="25" customFormat="1" x14ac:dyDescent="0.2">
      <c r="A122" s="33">
        <v>43497</v>
      </c>
      <c r="B122" s="34" t="s">
        <v>171</v>
      </c>
      <c r="C122" s="34" t="s">
        <v>172</v>
      </c>
      <c r="D122" s="34" t="s">
        <v>463</v>
      </c>
      <c r="E122" s="34" t="s">
        <v>173</v>
      </c>
      <c r="F122" s="35">
        <v>370</v>
      </c>
      <c r="G122" s="34" t="s">
        <v>379</v>
      </c>
      <c r="H122" s="34" t="s">
        <v>1027</v>
      </c>
      <c r="I122" s="34" t="s">
        <v>390</v>
      </c>
      <c r="J122" s="34" t="s">
        <v>328</v>
      </c>
      <c r="K122" s="34"/>
      <c r="L122" s="34" t="s">
        <v>336</v>
      </c>
      <c r="M122" s="34" t="s">
        <v>920</v>
      </c>
      <c r="N122" s="34"/>
      <c r="O122" s="34"/>
      <c r="P122" s="35">
        <v>370</v>
      </c>
      <c r="Q122" s="35">
        <v>0</v>
      </c>
      <c r="R122" s="35">
        <v>351</v>
      </c>
      <c r="S122" s="35">
        <f>Q122+R122</f>
        <v>351</v>
      </c>
      <c r="T122" s="35">
        <v>0</v>
      </c>
      <c r="U122" s="35">
        <v>19</v>
      </c>
      <c r="V122" s="35">
        <v>0</v>
      </c>
      <c r="W122" s="35">
        <v>0</v>
      </c>
      <c r="X122" s="35">
        <f t="shared" si="15"/>
        <v>19</v>
      </c>
      <c r="Y122" s="35">
        <f t="shared" si="13"/>
        <v>74</v>
      </c>
      <c r="Z122" s="35">
        <v>0</v>
      </c>
      <c r="AA122" s="35">
        <f t="shared" si="16"/>
        <v>370</v>
      </c>
      <c r="AB122" s="37">
        <v>0</v>
      </c>
      <c r="AC122" s="37"/>
      <c r="AD122" s="37">
        <f t="shared" si="14"/>
        <v>0</v>
      </c>
      <c r="AE122" s="34" t="s">
        <v>352</v>
      </c>
      <c r="AF122" s="34" t="s">
        <v>232</v>
      </c>
      <c r="AG122" s="34" t="s">
        <v>233</v>
      </c>
      <c r="AH122" s="34" t="s">
        <v>1100</v>
      </c>
      <c r="AI122" s="34" t="s">
        <v>1101</v>
      </c>
      <c r="AJ122" s="34"/>
      <c r="AK122" s="37"/>
      <c r="AL122" s="34"/>
      <c r="AM122" s="34"/>
      <c r="AN122" s="34"/>
      <c r="AO122" s="37">
        <v>102543000</v>
      </c>
      <c r="AP122" s="37">
        <v>85452500</v>
      </c>
      <c r="AQ122" s="41"/>
      <c r="AR122" s="41"/>
      <c r="AS122" s="41"/>
      <c r="AT122" s="41"/>
      <c r="AU122" s="42"/>
      <c r="AV122" s="42"/>
      <c r="AW122" s="38"/>
      <c r="AX122" s="37"/>
      <c r="AY122" s="37"/>
      <c r="AZ122" s="37"/>
      <c r="BA122" s="37"/>
      <c r="BB122" s="34"/>
      <c r="BC122" s="34"/>
      <c r="BD122" s="34"/>
      <c r="BE122" s="34"/>
      <c r="BF122" s="34" t="s">
        <v>232</v>
      </c>
      <c r="BG122" s="34"/>
      <c r="BH122" s="37"/>
      <c r="BI122" s="34" t="s">
        <v>1340</v>
      </c>
      <c r="BJ122" s="34" t="s">
        <v>1341</v>
      </c>
      <c r="BK122" s="34"/>
      <c r="BL122" s="34" t="s">
        <v>1348</v>
      </c>
      <c r="BM122" s="34" t="s">
        <v>1181</v>
      </c>
      <c r="BN122" s="34"/>
      <c r="BO122" s="34"/>
      <c r="BP122" s="34"/>
      <c r="BQ122" s="34"/>
      <c r="BR122" s="27"/>
    </row>
    <row r="123" spans="1:70" s="25" customFormat="1" x14ac:dyDescent="0.2">
      <c r="A123" s="33">
        <v>43482</v>
      </c>
      <c r="B123" s="34" t="s">
        <v>509</v>
      </c>
      <c r="C123" s="34" t="s">
        <v>510</v>
      </c>
      <c r="D123" s="34" t="s">
        <v>425</v>
      </c>
      <c r="E123" s="34" t="s">
        <v>511</v>
      </c>
      <c r="F123" s="35">
        <v>104</v>
      </c>
      <c r="G123" s="34" t="s">
        <v>1061</v>
      </c>
      <c r="H123" s="34"/>
      <c r="I123" s="34" t="s">
        <v>488</v>
      </c>
      <c r="J123" s="34" t="s">
        <v>39</v>
      </c>
      <c r="K123" s="34"/>
      <c r="L123" s="34" t="s">
        <v>512</v>
      </c>
      <c r="M123" s="34"/>
      <c r="N123" s="34"/>
      <c r="O123" s="34" t="s">
        <v>513</v>
      </c>
      <c r="P123" s="35">
        <v>104</v>
      </c>
      <c r="Q123" s="35"/>
      <c r="R123" s="35"/>
      <c r="S123" s="35">
        <v>104</v>
      </c>
      <c r="T123" s="35">
        <v>0</v>
      </c>
      <c r="U123" s="35">
        <v>0</v>
      </c>
      <c r="V123" s="35">
        <v>0</v>
      </c>
      <c r="W123" s="35">
        <v>0</v>
      </c>
      <c r="X123" s="35">
        <f t="shared" si="15"/>
        <v>0</v>
      </c>
      <c r="Y123" s="35">
        <f t="shared" si="13"/>
        <v>20.8</v>
      </c>
      <c r="Z123" s="35">
        <v>0</v>
      </c>
      <c r="AA123" s="35">
        <f t="shared" si="16"/>
        <v>104</v>
      </c>
      <c r="AB123" s="37"/>
      <c r="AC123" s="37">
        <v>468000</v>
      </c>
      <c r="AD123" s="37">
        <f t="shared" si="14"/>
        <v>468000</v>
      </c>
      <c r="AE123" s="34"/>
      <c r="AF123" s="34" t="s">
        <v>232</v>
      </c>
      <c r="AG123" s="34" t="s">
        <v>232</v>
      </c>
      <c r="AH123" s="34"/>
      <c r="AI123" s="34"/>
      <c r="AJ123" s="34"/>
      <c r="AK123" s="37"/>
      <c r="AL123" s="34"/>
      <c r="AM123" s="34"/>
      <c r="AN123" s="34"/>
      <c r="AO123" s="37"/>
      <c r="AP123" s="40"/>
      <c r="AQ123" s="41"/>
      <c r="AR123" s="41"/>
      <c r="AS123" s="41"/>
      <c r="AT123" s="41">
        <v>850000</v>
      </c>
      <c r="AU123" s="42"/>
      <c r="AV123" s="34"/>
      <c r="AW123" s="34"/>
      <c r="AX123" s="37"/>
      <c r="AY123" s="37"/>
      <c r="AZ123" s="37"/>
      <c r="BA123" s="37"/>
      <c r="BB123" s="34"/>
      <c r="BC123" s="34"/>
      <c r="BD123" s="34"/>
      <c r="BE123" s="34"/>
      <c r="BF123" s="34" t="s">
        <v>232</v>
      </c>
      <c r="BG123" s="34"/>
      <c r="BH123" s="37"/>
      <c r="BI123" s="34" t="s">
        <v>1221</v>
      </c>
      <c r="BJ123" s="34" t="s">
        <v>400</v>
      </c>
      <c r="BK123" s="34"/>
      <c r="BL123" s="34" t="s">
        <v>1279</v>
      </c>
      <c r="BM123" s="34" t="s">
        <v>513</v>
      </c>
      <c r="BN123" s="34"/>
      <c r="BO123" s="34"/>
      <c r="BP123" s="34"/>
      <c r="BQ123" s="34"/>
      <c r="BR123" s="27"/>
    </row>
    <row r="124" spans="1:70" s="25" customFormat="1" x14ac:dyDescent="0.2">
      <c r="A124" s="33">
        <v>43846</v>
      </c>
      <c r="B124" s="34" t="s">
        <v>183</v>
      </c>
      <c r="C124" s="34" t="s">
        <v>184</v>
      </c>
      <c r="D124" s="34" t="s">
        <v>463</v>
      </c>
      <c r="E124" s="34" t="s">
        <v>185</v>
      </c>
      <c r="F124" s="35">
        <v>488</v>
      </c>
      <c r="G124" s="34" t="s">
        <v>379</v>
      </c>
      <c r="H124" s="34" t="s">
        <v>1024</v>
      </c>
      <c r="I124" s="34" t="s">
        <v>390</v>
      </c>
      <c r="J124" s="34" t="s">
        <v>886</v>
      </c>
      <c r="K124" s="34"/>
      <c r="L124" s="34" t="s">
        <v>339</v>
      </c>
      <c r="M124" s="34"/>
      <c r="N124" s="34"/>
      <c r="O124" s="34"/>
      <c r="P124" s="35">
        <v>488</v>
      </c>
      <c r="Q124" s="35">
        <v>0</v>
      </c>
      <c r="R124" s="35">
        <v>488</v>
      </c>
      <c r="S124" s="35">
        <f>Q124+R124</f>
        <v>488</v>
      </c>
      <c r="T124" s="35">
        <v>0</v>
      </c>
      <c r="U124" s="35">
        <v>0</v>
      </c>
      <c r="V124" s="35">
        <v>0</v>
      </c>
      <c r="W124" s="35">
        <v>0</v>
      </c>
      <c r="X124" s="35">
        <f t="shared" si="15"/>
        <v>0</v>
      </c>
      <c r="Y124" s="35">
        <f t="shared" si="13"/>
        <v>97.6</v>
      </c>
      <c r="Z124" s="35">
        <v>0</v>
      </c>
      <c r="AA124" s="35">
        <f t="shared" si="16"/>
        <v>488</v>
      </c>
      <c r="AB124" s="37">
        <v>0</v>
      </c>
      <c r="AC124" s="37"/>
      <c r="AD124" s="37">
        <f t="shared" si="14"/>
        <v>0</v>
      </c>
      <c r="AE124" s="34" t="s">
        <v>354</v>
      </c>
      <c r="AF124" s="34" t="s">
        <v>233</v>
      </c>
      <c r="AG124" s="34" t="s">
        <v>233</v>
      </c>
      <c r="AH124" s="34" t="s">
        <v>365</v>
      </c>
      <c r="AI124" s="34" t="s">
        <v>249</v>
      </c>
      <c r="AJ124" s="34" t="s">
        <v>224</v>
      </c>
      <c r="AK124" s="37"/>
      <c r="AL124" s="34"/>
      <c r="AM124" s="34" t="s">
        <v>369</v>
      </c>
      <c r="AN124" s="34"/>
      <c r="AO124" s="37">
        <v>147280000</v>
      </c>
      <c r="AP124" s="37">
        <v>122730000</v>
      </c>
      <c r="AQ124" s="41">
        <v>24550000</v>
      </c>
      <c r="AR124" s="41">
        <v>310000</v>
      </c>
      <c r="AS124" s="41">
        <v>4860000</v>
      </c>
      <c r="AT124" s="41">
        <v>4600000</v>
      </c>
      <c r="AU124" s="42">
        <f>AQ124/AP124</f>
        <v>0.20003259186832886</v>
      </c>
      <c r="AV124" s="42">
        <v>0.16669999999999999</v>
      </c>
      <c r="AW124" s="38">
        <v>0.9</v>
      </c>
      <c r="AX124" s="37">
        <f>AS124/AW124</f>
        <v>5400000</v>
      </c>
      <c r="AY124" s="37">
        <f>AT124/AW124</f>
        <v>5111111.111111111</v>
      </c>
      <c r="AZ124" s="37"/>
      <c r="BA124" s="37"/>
      <c r="BB124" s="34"/>
      <c r="BC124" s="34"/>
      <c r="BD124" s="34"/>
      <c r="BE124" s="34"/>
      <c r="BF124" s="34" t="s">
        <v>232</v>
      </c>
      <c r="BG124" s="34"/>
      <c r="BH124" s="37"/>
      <c r="BI124" s="34" t="s">
        <v>1144</v>
      </c>
      <c r="BJ124" s="34" t="s">
        <v>1143</v>
      </c>
      <c r="BK124" s="34"/>
      <c r="BL124" s="34" t="s">
        <v>1241</v>
      </c>
      <c r="BM124" s="34" t="s">
        <v>1240</v>
      </c>
      <c r="BN124" s="34"/>
      <c r="BO124" s="34"/>
      <c r="BP124" s="34"/>
      <c r="BQ124" s="34"/>
      <c r="BR124" s="27"/>
    </row>
    <row r="125" spans="1:70" s="25" customFormat="1" x14ac:dyDescent="0.2">
      <c r="A125" s="33">
        <v>42936</v>
      </c>
      <c r="B125" s="34" t="s">
        <v>674</v>
      </c>
      <c r="C125" s="34" t="s">
        <v>667</v>
      </c>
      <c r="D125" s="34" t="s">
        <v>8</v>
      </c>
      <c r="E125" s="34" t="s">
        <v>668</v>
      </c>
      <c r="F125" s="35">
        <v>375</v>
      </c>
      <c r="G125" s="34" t="s">
        <v>379</v>
      </c>
      <c r="H125" s="34" t="s">
        <v>1031</v>
      </c>
      <c r="I125" s="34" t="s">
        <v>390</v>
      </c>
      <c r="J125" s="36" t="s">
        <v>138</v>
      </c>
      <c r="K125" s="34" t="s">
        <v>135</v>
      </c>
      <c r="L125" s="34" t="s">
        <v>673</v>
      </c>
      <c r="M125" s="34"/>
      <c r="N125" s="34" t="s">
        <v>135</v>
      </c>
      <c r="O125" s="34"/>
      <c r="P125" s="35">
        <v>375</v>
      </c>
      <c r="Q125" s="35"/>
      <c r="R125" s="35"/>
      <c r="S125" s="35">
        <v>375</v>
      </c>
      <c r="T125" s="35">
        <v>0</v>
      </c>
      <c r="U125" s="35">
        <v>0</v>
      </c>
      <c r="V125" s="35">
        <v>0</v>
      </c>
      <c r="W125" s="35">
        <v>0</v>
      </c>
      <c r="X125" s="35">
        <f t="shared" si="15"/>
        <v>0</v>
      </c>
      <c r="Y125" s="35">
        <f t="shared" si="13"/>
        <v>75</v>
      </c>
      <c r="Z125" s="35">
        <v>0</v>
      </c>
      <c r="AA125" s="35">
        <f t="shared" si="16"/>
        <v>375</v>
      </c>
      <c r="AB125" s="37">
        <v>0</v>
      </c>
      <c r="AC125" s="37">
        <v>700000</v>
      </c>
      <c r="AD125" s="37">
        <f t="shared" si="14"/>
        <v>700000</v>
      </c>
      <c r="AE125" s="34" t="s">
        <v>675</v>
      </c>
      <c r="AF125" s="34" t="s">
        <v>232</v>
      </c>
      <c r="AG125" s="34" t="s">
        <v>232</v>
      </c>
      <c r="AH125" s="34"/>
      <c r="AI125" s="34"/>
      <c r="AJ125" s="34"/>
      <c r="AK125" s="37"/>
      <c r="AL125" s="34"/>
      <c r="AM125" s="34"/>
      <c r="AN125" s="34"/>
      <c r="AO125" s="37">
        <v>80000000</v>
      </c>
      <c r="AP125" s="37"/>
      <c r="AQ125" s="41"/>
      <c r="AR125" s="41"/>
      <c r="AS125" s="41"/>
      <c r="AT125" s="41"/>
      <c r="AU125" s="42"/>
      <c r="AV125" s="42"/>
      <c r="AW125" s="38"/>
      <c r="AX125" s="37"/>
      <c r="AY125" s="37"/>
      <c r="AZ125" s="37"/>
      <c r="BA125" s="37"/>
      <c r="BB125" s="34"/>
      <c r="BC125" s="34"/>
      <c r="BD125" s="34"/>
      <c r="BE125" s="34"/>
      <c r="BF125" s="34" t="s">
        <v>232</v>
      </c>
      <c r="BG125" s="34"/>
      <c r="BH125" s="37"/>
      <c r="BI125" s="34" t="s">
        <v>1294</v>
      </c>
      <c r="BJ125" s="34" t="s">
        <v>1296</v>
      </c>
      <c r="BK125" s="34"/>
      <c r="BL125" s="34" t="s">
        <v>1207</v>
      </c>
      <c r="BM125" s="34" t="s">
        <v>1181</v>
      </c>
      <c r="BN125" s="34"/>
      <c r="BO125" s="34"/>
      <c r="BP125" s="34"/>
      <c r="BQ125" s="34"/>
      <c r="BR125" s="27"/>
    </row>
    <row r="126" spans="1:70" s="25" customFormat="1" x14ac:dyDescent="0.2">
      <c r="A126" s="33">
        <v>43208</v>
      </c>
      <c r="B126" s="50" t="s">
        <v>1431</v>
      </c>
      <c r="C126" s="34" t="s">
        <v>105</v>
      </c>
      <c r="D126" s="34" t="s">
        <v>579</v>
      </c>
      <c r="E126" s="34" t="s">
        <v>106</v>
      </c>
      <c r="F126" s="35">
        <v>146</v>
      </c>
      <c r="G126" s="34" t="s">
        <v>6</v>
      </c>
      <c r="H126" s="34" t="s">
        <v>25</v>
      </c>
      <c r="I126" s="34" t="s">
        <v>389</v>
      </c>
      <c r="J126" s="34" t="s">
        <v>765</v>
      </c>
      <c r="K126" s="34"/>
      <c r="L126" s="34" t="s">
        <v>21</v>
      </c>
      <c r="M126" s="34"/>
      <c r="N126" s="34"/>
      <c r="O126" s="34" t="s">
        <v>766</v>
      </c>
      <c r="P126" s="35">
        <v>146</v>
      </c>
      <c r="Q126" s="35"/>
      <c r="R126" s="35"/>
      <c r="S126" s="35">
        <v>146</v>
      </c>
      <c r="T126" s="35">
        <v>0</v>
      </c>
      <c r="U126" s="35">
        <v>0</v>
      </c>
      <c r="V126" s="35">
        <v>0</v>
      </c>
      <c r="W126" s="35">
        <v>0</v>
      </c>
      <c r="X126" s="35">
        <f t="shared" si="15"/>
        <v>0</v>
      </c>
      <c r="Y126" s="35">
        <f t="shared" si="13"/>
        <v>29.2</v>
      </c>
      <c r="Z126" s="35">
        <v>0</v>
      </c>
      <c r="AA126" s="35">
        <f t="shared" si="16"/>
        <v>146</v>
      </c>
      <c r="AB126" s="37">
        <v>0</v>
      </c>
      <c r="AC126" s="37"/>
      <c r="AD126" s="37">
        <f t="shared" si="14"/>
        <v>0</v>
      </c>
      <c r="AE126" s="34"/>
      <c r="AF126" s="34" t="s">
        <v>232</v>
      </c>
      <c r="AG126" s="34" t="s">
        <v>232</v>
      </c>
      <c r="AH126" s="34"/>
      <c r="AI126" s="34"/>
      <c r="AJ126" s="34"/>
      <c r="AK126" s="37"/>
      <c r="AL126" s="34"/>
      <c r="AM126" s="34"/>
      <c r="AN126" s="34"/>
      <c r="AO126" s="37">
        <v>30000000</v>
      </c>
      <c r="AP126" s="40">
        <v>25000000</v>
      </c>
      <c r="AQ126" s="41"/>
      <c r="AR126" s="41"/>
      <c r="AS126" s="41"/>
      <c r="AT126" s="41"/>
      <c r="AU126" s="42"/>
      <c r="AV126" s="42"/>
      <c r="AW126" s="38"/>
      <c r="AX126" s="37"/>
      <c r="AY126" s="37"/>
      <c r="AZ126" s="37">
        <v>175000</v>
      </c>
      <c r="BA126" s="37"/>
      <c r="BB126" s="34" t="s">
        <v>296</v>
      </c>
      <c r="BC126" s="34"/>
      <c r="BD126" s="34"/>
      <c r="BE126" s="34"/>
      <c r="BF126" s="34" t="s">
        <v>232</v>
      </c>
      <c r="BG126" s="34"/>
      <c r="BH126" s="37">
        <v>175200</v>
      </c>
      <c r="BI126" s="34" t="s">
        <v>1158</v>
      </c>
      <c r="BJ126" s="34" t="s">
        <v>1143</v>
      </c>
      <c r="BK126" s="34"/>
      <c r="BL126" s="34" t="s">
        <v>1451</v>
      </c>
      <c r="BM126" s="34" t="s">
        <v>1257</v>
      </c>
      <c r="BN126" s="34"/>
      <c r="BO126" s="34"/>
      <c r="BP126" s="34"/>
      <c r="BQ126" s="34" t="s">
        <v>1432</v>
      </c>
      <c r="BR126" s="27"/>
    </row>
    <row r="127" spans="1:70" s="25" customFormat="1" x14ac:dyDescent="0.2">
      <c r="A127" s="33">
        <v>42579</v>
      </c>
      <c r="B127" s="34" t="s">
        <v>613</v>
      </c>
      <c r="C127" s="34" t="s">
        <v>811</v>
      </c>
      <c r="D127" s="34" t="s">
        <v>13</v>
      </c>
      <c r="E127" s="34" t="s">
        <v>37</v>
      </c>
      <c r="F127" s="35">
        <v>274</v>
      </c>
      <c r="G127" s="34" t="s">
        <v>379</v>
      </c>
      <c r="H127" s="34"/>
      <c r="I127" s="34" t="s">
        <v>488</v>
      </c>
      <c r="J127" s="34" t="s">
        <v>144</v>
      </c>
      <c r="K127" s="34" t="s">
        <v>895</v>
      </c>
      <c r="L127" s="34" t="s">
        <v>896</v>
      </c>
      <c r="M127" s="34"/>
      <c r="N127" s="34"/>
      <c r="O127" s="34"/>
      <c r="P127" s="35">
        <v>274</v>
      </c>
      <c r="Q127" s="35"/>
      <c r="R127" s="35"/>
      <c r="S127" s="35">
        <v>274</v>
      </c>
      <c r="T127" s="35">
        <v>0</v>
      </c>
      <c r="U127" s="35">
        <v>0</v>
      </c>
      <c r="V127" s="35">
        <v>0</v>
      </c>
      <c r="W127" s="35">
        <v>0</v>
      </c>
      <c r="X127" s="35">
        <f t="shared" si="15"/>
        <v>0</v>
      </c>
      <c r="Y127" s="35">
        <f t="shared" si="13"/>
        <v>54.800000000000004</v>
      </c>
      <c r="Z127" s="35">
        <v>0</v>
      </c>
      <c r="AA127" s="35">
        <f t="shared" si="16"/>
        <v>274</v>
      </c>
      <c r="AB127" s="37">
        <v>0</v>
      </c>
      <c r="AC127" s="37"/>
      <c r="AD127" s="37">
        <f t="shared" si="14"/>
        <v>0</v>
      </c>
      <c r="AE127" s="34"/>
      <c r="AF127" s="34" t="s">
        <v>232</v>
      </c>
      <c r="AG127" s="34" t="s">
        <v>233</v>
      </c>
      <c r="AH127" s="34" t="s">
        <v>1086</v>
      </c>
      <c r="AI127" s="34" t="s">
        <v>249</v>
      </c>
      <c r="AJ127" s="34" t="s">
        <v>1089</v>
      </c>
      <c r="AK127" s="37"/>
      <c r="AL127" s="34"/>
      <c r="AM127" s="34"/>
      <c r="AN127" s="34"/>
      <c r="AO127" s="37">
        <v>65000000</v>
      </c>
      <c r="AP127" s="40"/>
      <c r="AQ127" s="41"/>
      <c r="AR127" s="41"/>
      <c r="AS127" s="41"/>
      <c r="AT127" s="41"/>
      <c r="AU127" s="42"/>
      <c r="AV127" s="42"/>
      <c r="AW127" s="38"/>
      <c r="AX127" s="37"/>
      <c r="AY127" s="37"/>
      <c r="AZ127" s="37" t="s">
        <v>280</v>
      </c>
      <c r="BA127" s="37"/>
      <c r="BB127" s="34"/>
      <c r="BC127" s="34"/>
      <c r="BD127" s="34"/>
      <c r="BE127" s="34"/>
      <c r="BF127" s="34" t="s">
        <v>232</v>
      </c>
      <c r="BG127" s="34"/>
      <c r="BH127" s="37">
        <v>328800</v>
      </c>
      <c r="BI127" s="34" t="s">
        <v>1144</v>
      </c>
      <c r="BJ127" s="34" t="s">
        <v>1143</v>
      </c>
      <c r="BK127" s="34"/>
      <c r="BL127" s="34" t="s">
        <v>1258</v>
      </c>
      <c r="BM127" s="34" t="s">
        <v>144</v>
      </c>
      <c r="BN127" s="34"/>
      <c r="BO127" s="34"/>
      <c r="BP127" s="34"/>
      <c r="BQ127" s="34"/>
      <c r="BR127" s="27"/>
    </row>
    <row r="128" spans="1:70" s="25" customFormat="1" x14ac:dyDescent="0.2">
      <c r="A128" s="33">
        <v>42432</v>
      </c>
      <c r="B128" s="50" t="s">
        <v>802</v>
      </c>
      <c r="C128" s="34" t="s">
        <v>107</v>
      </c>
      <c r="D128" s="34" t="s">
        <v>45</v>
      </c>
      <c r="E128" s="34" t="s">
        <v>108</v>
      </c>
      <c r="F128" s="35">
        <v>238</v>
      </c>
      <c r="G128" s="34" t="s">
        <v>379</v>
      </c>
      <c r="H128" s="34" t="s">
        <v>1066</v>
      </c>
      <c r="I128" s="34" t="s">
        <v>389</v>
      </c>
      <c r="J128" s="34" t="s">
        <v>109</v>
      </c>
      <c r="K128" s="34"/>
      <c r="L128" s="34"/>
      <c r="M128" s="34"/>
      <c r="N128" s="34"/>
      <c r="O128" s="34" t="s">
        <v>803</v>
      </c>
      <c r="P128" s="35">
        <v>238</v>
      </c>
      <c r="Q128" s="35"/>
      <c r="R128" s="35"/>
      <c r="S128" s="35">
        <v>238</v>
      </c>
      <c r="T128" s="35">
        <v>0</v>
      </c>
      <c r="U128" s="35">
        <v>0</v>
      </c>
      <c r="V128" s="35">
        <v>0</v>
      </c>
      <c r="W128" s="35">
        <v>0</v>
      </c>
      <c r="X128" s="35">
        <f t="shared" si="15"/>
        <v>0</v>
      </c>
      <c r="Y128" s="35">
        <f t="shared" si="13"/>
        <v>47.599999999999994</v>
      </c>
      <c r="Z128" s="35">
        <v>0</v>
      </c>
      <c r="AA128" s="35">
        <f t="shared" si="16"/>
        <v>238</v>
      </c>
      <c r="AB128" s="37">
        <v>0</v>
      </c>
      <c r="AC128" s="37"/>
      <c r="AD128" s="37">
        <f t="shared" si="14"/>
        <v>0</v>
      </c>
      <c r="AE128" s="34"/>
      <c r="AF128" s="34" t="s">
        <v>233</v>
      </c>
      <c r="AG128" s="34" t="s">
        <v>233</v>
      </c>
      <c r="AH128" s="34" t="s">
        <v>259</v>
      </c>
      <c r="AI128" s="34" t="s">
        <v>260</v>
      </c>
      <c r="AJ128" s="34"/>
      <c r="AK128" s="37"/>
      <c r="AL128" s="34"/>
      <c r="AM128" s="34"/>
      <c r="AN128" s="34"/>
      <c r="AO128" s="37">
        <v>55000000</v>
      </c>
      <c r="AP128" s="40">
        <v>55000000</v>
      </c>
      <c r="AQ128" s="41"/>
      <c r="AR128" s="41"/>
      <c r="AS128" s="41"/>
      <c r="AT128" s="41"/>
      <c r="AU128" s="42"/>
      <c r="AV128" s="42"/>
      <c r="AW128" s="38"/>
      <c r="AX128" s="37"/>
      <c r="AY128" s="37"/>
      <c r="AZ128" s="37" t="s">
        <v>280</v>
      </c>
      <c r="BA128" s="37"/>
      <c r="BB128" s="34"/>
      <c r="BC128" s="34"/>
      <c r="BD128" s="34"/>
      <c r="BE128" s="34"/>
      <c r="BF128" s="34" t="s">
        <v>232</v>
      </c>
      <c r="BG128" s="34"/>
      <c r="BH128" s="37">
        <v>285600</v>
      </c>
      <c r="BI128" s="34" t="s">
        <v>1350</v>
      </c>
      <c r="BJ128" s="34" t="s">
        <v>1168</v>
      </c>
      <c r="BK128" s="34"/>
      <c r="BL128" s="34" t="s">
        <v>1359</v>
      </c>
      <c r="BM128" s="34" t="s">
        <v>1360</v>
      </c>
      <c r="BN128" s="34"/>
      <c r="BO128" s="34"/>
      <c r="BP128" s="34"/>
      <c r="BQ128" s="34"/>
      <c r="BR128" s="27"/>
    </row>
    <row r="129" spans="1:70" s="25" customFormat="1" x14ac:dyDescent="0.2">
      <c r="A129" s="33">
        <v>43455</v>
      </c>
      <c r="B129" s="50" t="s">
        <v>876</v>
      </c>
      <c r="C129" s="34" t="s">
        <v>921</v>
      </c>
      <c r="D129" s="34" t="s">
        <v>435</v>
      </c>
      <c r="E129" s="34" t="s">
        <v>14</v>
      </c>
      <c r="F129" s="35">
        <v>66</v>
      </c>
      <c r="G129" s="34" t="s">
        <v>6</v>
      </c>
      <c r="H129" s="34" t="s">
        <v>923</v>
      </c>
      <c r="I129" s="34" t="s">
        <v>389</v>
      </c>
      <c r="J129" s="34" t="s">
        <v>627</v>
      </c>
      <c r="K129" s="34" t="s">
        <v>875</v>
      </c>
      <c r="L129" s="34" t="s">
        <v>874</v>
      </c>
      <c r="M129" s="34"/>
      <c r="N129" s="34"/>
      <c r="O129" s="34" t="s">
        <v>922</v>
      </c>
      <c r="P129" s="35">
        <v>66</v>
      </c>
      <c r="Q129" s="35"/>
      <c r="R129" s="35"/>
      <c r="S129" s="35">
        <v>66</v>
      </c>
      <c r="T129" s="35">
        <v>0</v>
      </c>
      <c r="U129" s="35">
        <v>0</v>
      </c>
      <c r="V129" s="35">
        <v>0</v>
      </c>
      <c r="W129" s="35">
        <v>0</v>
      </c>
      <c r="X129" s="35">
        <f t="shared" si="15"/>
        <v>0</v>
      </c>
      <c r="Y129" s="35">
        <f t="shared" si="13"/>
        <v>13.200000000000001</v>
      </c>
      <c r="Z129" s="35">
        <v>0</v>
      </c>
      <c r="AA129" s="35">
        <v>66</v>
      </c>
      <c r="AB129" s="37">
        <v>400000</v>
      </c>
      <c r="AC129" s="37"/>
      <c r="AD129" s="37">
        <f t="shared" si="14"/>
        <v>400000</v>
      </c>
      <c r="AE129" s="34"/>
      <c r="AF129" s="34" t="s">
        <v>232</v>
      </c>
      <c r="AG129" s="34" t="s">
        <v>232</v>
      </c>
      <c r="AH129" s="34"/>
      <c r="AI129" s="34"/>
      <c r="AJ129" s="34"/>
      <c r="AK129" s="37"/>
      <c r="AL129" s="34"/>
      <c r="AM129" s="34"/>
      <c r="AN129" s="34"/>
      <c r="AO129" s="34"/>
      <c r="AP129" s="39"/>
      <c r="AQ129" s="34"/>
      <c r="AR129" s="34"/>
      <c r="AS129" s="34"/>
      <c r="AT129" s="34"/>
      <c r="AU129" s="34"/>
      <c r="AV129" s="34"/>
      <c r="AW129" s="38"/>
      <c r="AX129" s="34"/>
      <c r="AY129" s="34"/>
      <c r="AZ129" s="34" t="s">
        <v>280</v>
      </c>
      <c r="BA129" s="37">
        <v>278913</v>
      </c>
      <c r="BB129" s="34"/>
      <c r="BC129" s="34"/>
      <c r="BD129" s="34"/>
      <c r="BE129" s="34"/>
      <c r="BF129" s="34" t="s">
        <v>232</v>
      </c>
      <c r="BG129" s="34"/>
      <c r="BH129" s="37">
        <v>70800</v>
      </c>
      <c r="BI129" s="34" t="s">
        <v>1433</v>
      </c>
      <c r="BJ129" s="34" t="s">
        <v>1174</v>
      </c>
      <c r="BK129" s="34"/>
      <c r="BL129" s="34" t="s">
        <v>1452</v>
      </c>
      <c r="BM129" s="34" t="s">
        <v>513</v>
      </c>
      <c r="BN129" s="34"/>
      <c r="BO129" s="34"/>
      <c r="BP129" s="34"/>
      <c r="BQ129" s="34"/>
      <c r="BR129" s="27"/>
    </row>
    <row r="130" spans="1:70" s="25" customFormat="1" x14ac:dyDescent="0.2">
      <c r="A130" s="33">
        <v>42432</v>
      </c>
      <c r="B130" s="43" t="s">
        <v>515</v>
      </c>
      <c r="C130" s="34" t="s">
        <v>110</v>
      </c>
      <c r="D130" s="34" t="s">
        <v>8</v>
      </c>
      <c r="E130" s="34" t="s">
        <v>66</v>
      </c>
      <c r="F130" s="35">
        <v>310</v>
      </c>
      <c r="G130" s="34" t="s">
        <v>379</v>
      </c>
      <c r="H130" s="34" t="s">
        <v>1067</v>
      </c>
      <c r="I130" s="34" t="s">
        <v>488</v>
      </c>
      <c r="J130" s="34" t="s">
        <v>111</v>
      </c>
      <c r="K130" s="34"/>
      <c r="L130" s="34" t="s">
        <v>516</v>
      </c>
      <c r="M130" s="34"/>
      <c r="N130" s="34"/>
      <c r="O130" s="34"/>
      <c r="P130" s="35">
        <v>310</v>
      </c>
      <c r="Q130" s="35"/>
      <c r="R130" s="35"/>
      <c r="S130" s="35">
        <v>310</v>
      </c>
      <c r="T130" s="35">
        <v>0</v>
      </c>
      <c r="U130" s="35">
        <v>0</v>
      </c>
      <c r="V130" s="35">
        <v>0</v>
      </c>
      <c r="W130" s="35">
        <v>0</v>
      </c>
      <c r="X130" s="35">
        <f t="shared" si="15"/>
        <v>0</v>
      </c>
      <c r="Y130" s="35">
        <f t="shared" ref="Y130:Y156" si="17">P130/100*20</f>
        <v>62</v>
      </c>
      <c r="Z130" s="35">
        <v>0</v>
      </c>
      <c r="AA130" s="35">
        <f t="shared" ref="AA130:AA156" si="18">S130+X130+Z130</f>
        <v>310</v>
      </c>
      <c r="AB130" s="37">
        <v>0</v>
      </c>
      <c r="AC130" s="37">
        <v>250000</v>
      </c>
      <c r="AD130" s="37">
        <f t="shared" ref="AD130:AD134" si="19">SUM(AB130:AC130)</f>
        <v>250000</v>
      </c>
      <c r="AE130" s="34" t="s">
        <v>274</v>
      </c>
      <c r="AF130" s="34" t="s">
        <v>232</v>
      </c>
      <c r="AG130" s="34" t="s">
        <v>232</v>
      </c>
      <c r="AH130" s="34"/>
      <c r="AI130" s="34"/>
      <c r="AJ130" s="34"/>
      <c r="AK130" s="37"/>
      <c r="AL130" s="34"/>
      <c r="AM130" s="34"/>
      <c r="AN130" s="34"/>
      <c r="AO130" s="37">
        <v>70000000</v>
      </c>
      <c r="AP130" s="40">
        <v>70000000</v>
      </c>
      <c r="AQ130" s="41"/>
      <c r="AR130" s="41"/>
      <c r="AS130" s="41"/>
      <c r="AT130" s="41"/>
      <c r="AU130" s="42"/>
      <c r="AV130" s="42"/>
      <c r="AW130" s="38"/>
      <c r="AX130" s="37"/>
      <c r="AY130" s="37"/>
      <c r="AZ130" s="37" t="s">
        <v>280</v>
      </c>
      <c r="BA130" s="37"/>
      <c r="BB130" s="34"/>
      <c r="BC130" s="34"/>
      <c r="BD130" s="34"/>
      <c r="BE130" s="34"/>
      <c r="BF130" s="34" t="s">
        <v>232</v>
      </c>
      <c r="BG130" s="34"/>
      <c r="BH130" s="37">
        <v>372000</v>
      </c>
      <c r="BI130" s="34" t="s">
        <v>1295</v>
      </c>
      <c r="BJ130" s="34" t="s">
        <v>1167</v>
      </c>
      <c r="BK130" s="34"/>
      <c r="BL130" s="34" t="s">
        <v>1167</v>
      </c>
      <c r="BM130" s="34" t="s">
        <v>1297</v>
      </c>
      <c r="BN130" s="34"/>
      <c r="BO130" s="34"/>
      <c r="BP130" s="34"/>
      <c r="BQ130" s="34" t="s">
        <v>1298</v>
      </c>
      <c r="BR130" s="27"/>
    </row>
    <row r="131" spans="1:70" s="25" customFormat="1" x14ac:dyDescent="0.2">
      <c r="A131" s="33">
        <v>41862</v>
      </c>
      <c r="B131" s="34" t="s">
        <v>676</v>
      </c>
      <c r="C131" s="34" t="s">
        <v>646</v>
      </c>
      <c r="D131" s="34" t="s">
        <v>8</v>
      </c>
      <c r="E131" s="34" t="s">
        <v>99</v>
      </c>
      <c r="F131" s="35">
        <v>90</v>
      </c>
      <c r="G131" s="34" t="s">
        <v>379</v>
      </c>
      <c r="H131" s="34" t="s">
        <v>1033</v>
      </c>
      <c r="I131" s="34" t="s">
        <v>389</v>
      </c>
      <c r="J131" s="34" t="s">
        <v>642</v>
      </c>
      <c r="K131" s="34" t="s">
        <v>643</v>
      </c>
      <c r="L131" s="34" t="s">
        <v>644</v>
      </c>
      <c r="M131" s="34"/>
      <c r="N131" s="34"/>
      <c r="O131" s="34"/>
      <c r="P131" s="35">
        <v>90</v>
      </c>
      <c r="Q131" s="35"/>
      <c r="R131" s="35">
        <v>90</v>
      </c>
      <c r="S131" s="35">
        <v>90</v>
      </c>
      <c r="T131" s="35">
        <v>0</v>
      </c>
      <c r="U131" s="35">
        <v>0</v>
      </c>
      <c r="V131" s="35">
        <v>0</v>
      </c>
      <c r="W131" s="35">
        <v>0</v>
      </c>
      <c r="X131" s="35">
        <f t="shared" si="15"/>
        <v>0</v>
      </c>
      <c r="Y131" s="35">
        <f t="shared" si="17"/>
        <v>18</v>
      </c>
      <c r="Z131" s="35">
        <v>0</v>
      </c>
      <c r="AA131" s="35">
        <f t="shared" si="18"/>
        <v>90</v>
      </c>
      <c r="AB131" s="37">
        <v>0</v>
      </c>
      <c r="AC131" s="37"/>
      <c r="AD131" s="37">
        <f t="shared" si="19"/>
        <v>0</v>
      </c>
      <c r="AE131" s="34"/>
      <c r="AF131" s="34" t="s">
        <v>233</v>
      </c>
      <c r="AG131" s="34" t="s">
        <v>233</v>
      </c>
      <c r="AH131" s="34" t="s">
        <v>234</v>
      </c>
      <c r="AI131" s="34" t="s">
        <v>235</v>
      </c>
      <c r="AJ131" s="34" t="s">
        <v>236</v>
      </c>
      <c r="AK131" s="37"/>
      <c r="AL131" s="34"/>
      <c r="AM131" s="34"/>
      <c r="AN131" s="34"/>
      <c r="AO131" s="37">
        <v>16000000</v>
      </c>
      <c r="AP131" s="40">
        <v>16000000</v>
      </c>
      <c r="AQ131" s="41"/>
      <c r="AR131" s="41"/>
      <c r="AS131" s="41"/>
      <c r="AT131" s="41"/>
      <c r="AU131" s="42"/>
      <c r="AV131" s="42"/>
      <c r="AW131" s="38"/>
      <c r="AX131" s="37"/>
      <c r="AY131" s="37"/>
      <c r="AZ131" s="37" t="s">
        <v>280</v>
      </c>
      <c r="BA131" s="37"/>
      <c r="BB131" s="34" t="s">
        <v>930</v>
      </c>
      <c r="BC131" s="34">
        <v>965</v>
      </c>
      <c r="BD131" s="34"/>
      <c r="BE131" s="34"/>
      <c r="BF131" s="34" t="s">
        <v>232</v>
      </c>
      <c r="BG131" s="34"/>
      <c r="BH131" s="37">
        <v>108000</v>
      </c>
      <c r="BI131" s="34" t="s">
        <v>1434</v>
      </c>
      <c r="BJ131" s="34" t="s">
        <v>1305</v>
      </c>
      <c r="BK131" s="34"/>
      <c r="BL131" s="34" t="s">
        <v>1359</v>
      </c>
      <c r="BM131" s="34" t="s">
        <v>1343</v>
      </c>
      <c r="BN131" s="34"/>
      <c r="BO131" s="34"/>
      <c r="BP131" s="34"/>
      <c r="BQ131" s="34"/>
      <c r="BR131" s="27"/>
    </row>
    <row r="132" spans="1:70" s="25" customFormat="1" x14ac:dyDescent="0.2">
      <c r="A132" s="33">
        <v>42266</v>
      </c>
      <c r="B132" s="34" t="s">
        <v>676</v>
      </c>
      <c r="C132" s="34" t="s">
        <v>645</v>
      </c>
      <c r="D132" s="34" t="s">
        <v>8</v>
      </c>
      <c r="E132" s="34" t="s">
        <v>9</v>
      </c>
      <c r="F132" s="35">
        <v>135</v>
      </c>
      <c r="G132" s="34" t="s">
        <v>379</v>
      </c>
      <c r="H132" s="34" t="s">
        <v>1033</v>
      </c>
      <c r="I132" s="34" t="s">
        <v>389</v>
      </c>
      <c r="J132" s="34" t="s">
        <v>642</v>
      </c>
      <c r="K132" s="34" t="s">
        <v>643</v>
      </c>
      <c r="L132" s="34" t="s">
        <v>644</v>
      </c>
      <c r="M132" s="34"/>
      <c r="N132" s="34"/>
      <c r="O132" s="34"/>
      <c r="P132" s="35">
        <v>135</v>
      </c>
      <c r="Q132" s="35"/>
      <c r="R132" s="35">
        <v>135</v>
      </c>
      <c r="S132" s="35">
        <v>135</v>
      </c>
      <c r="T132" s="35">
        <v>0</v>
      </c>
      <c r="U132" s="35">
        <v>0</v>
      </c>
      <c r="V132" s="35">
        <v>0</v>
      </c>
      <c r="W132" s="35">
        <v>0</v>
      </c>
      <c r="X132" s="35">
        <f t="shared" ref="X132:X156" si="20">SUM(T132:W132)</f>
        <v>0</v>
      </c>
      <c r="Y132" s="35">
        <f t="shared" si="17"/>
        <v>27</v>
      </c>
      <c r="Z132" s="35">
        <v>0</v>
      </c>
      <c r="AA132" s="35">
        <f t="shared" si="18"/>
        <v>135</v>
      </c>
      <c r="AB132" s="37">
        <v>0</v>
      </c>
      <c r="AC132" s="37"/>
      <c r="AD132" s="37">
        <f t="shared" si="19"/>
        <v>0</v>
      </c>
      <c r="AE132" s="34" t="s">
        <v>265</v>
      </c>
      <c r="AF132" s="34" t="s">
        <v>233</v>
      </c>
      <c r="AG132" s="34" t="s">
        <v>233</v>
      </c>
      <c r="AH132" s="34" t="s">
        <v>234</v>
      </c>
      <c r="AI132" s="34" t="s">
        <v>235</v>
      </c>
      <c r="AJ132" s="34" t="s">
        <v>236</v>
      </c>
      <c r="AK132" s="37"/>
      <c r="AL132" s="34"/>
      <c r="AM132" s="34"/>
      <c r="AN132" s="34"/>
      <c r="AO132" s="37">
        <v>25000000</v>
      </c>
      <c r="AP132" s="53">
        <v>25000000</v>
      </c>
      <c r="AQ132" s="41"/>
      <c r="AR132" s="41"/>
      <c r="AS132" s="41"/>
      <c r="AT132" s="41"/>
      <c r="AU132" s="42"/>
      <c r="AV132" s="42"/>
      <c r="AW132" s="38"/>
      <c r="AX132" s="37"/>
      <c r="AY132" s="37"/>
      <c r="AZ132" s="37" t="s">
        <v>280</v>
      </c>
      <c r="BA132" s="37"/>
      <c r="BB132" s="34"/>
      <c r="BC132" s="34">
        <v>1000</v>
      </c>
      <c r="BD132" s="34">
        <v>1400</v>
      </c>
      <c r="BE132" s="34">
        <v>2000</v>
      </c>
      <c r="BF132" s="34" t="s">
        <v>232</v>
      </c>
      <c r="BG132" s="34"/>
      <c r="BH132" s="37">
        <v>270000</v>
      </c>
      <c r="BI132" s="34" t="s">
        <v>1434</v>
      </c>
      <c r="BJ132" s="34" t="s">
        <v>1305</v>
      </c>
      <c r="BK132" s="34"/>
      <c r="BL132" s="34" t="s">
        <v>1359</v>
      </c>
      <c r="BM132" s="34" t="s">
        <v>1343</v>
      </c>
      <c r="BN132" s="34"/>
      <c r="BO132" s="34"/>
      <c r="BP132" s="34"/>
      <c r="BQ132" s="34"/>
      <c r="BR132" s="27"/>
    </row>
    <row r="133" spans="1:70" s="25" customFormat="1" x14ac:dyDescent="0.2">
      <c r="A133" s="33">
        <v>42936</v>
      </c>
      <c r="B133" s="43" t="s">
        <v>641</v>
      </c>
      <c r="C133" s="34" t="s">
        <v>823</v>
      </c>
      <c r="D133" s="34" t="s">
        <v>425</v>
      </c>
      <c r="E133" s="34" t="s">
        <v>522</v>
      </c>
      <c r="F133" s="35">
        <v>199</v>
      </c>
      <c r="G133" s="34" t="s">
        <v>379</v>
      </c>
      <c r="H133" s="34" t="s">
        <v>1033</v>
      </c>
      <c r="I133" s="34" t="s">
        <v>389</v>
      </c>
      <c r="J133" s="34" t="s">
        <v>642</v>
      </c>
      <c r="K133" s="34" t="s">
        <v>643</v>
      </c>
      <c r="L133" s="34" t="s">
        <v>644</v>
      </c>
      <c r="M133" s="34"/>
      <c r="N133" s="34"/>
      <c r="O133" s="34"/>
      <c r="P133" s="35">
        <v>199</v>
      </c>
      <c r="Q133" s="35">
        <v>199</v>
      </c>
      <c r="R133" s="35">
        <v>0</v>
      </c>
      <c r="S133" s="35">
        <v>199</v>
      </c>
      <c r="T133" s="35">
        <v>0</v>
      </c>
      <c r="U133" s="35">
        <v>0</v>
      </c>
      <c r="V133" s="35">
        <v>0</v>
      </c>
      <c r="W133" s="35">
        <v>0</v>
      </c>
      <c r="X133" s="35">
        <f t="shared" si="20"/>
        <v>0</v>
      </c>
      <c r="Y133" s="35">
        <f t="shared" si="17"/>
        <v>39.799999999999997</v>
      </c>
      <c r="Z133" s="35">
        <v>0</v>
      </c>
      <c r="AA133" s="35">
        <f t="shared" si="18"/>
        <v>199</v>
      </c>
      <c r="AB133" s="37">
        <v>0</v>
      </c>
      <c r="AC133" s="37">
        <v>0</v>
      </c>
      <c r="AD133" s="37">
        <f t="shared" si="19"/>
        <v>0</v>
      </c>
      <c r="AE133" s="34"/>
      <c r="AF133" s="34" t="s">
        <v>232</v>
      </c>
      <c r="AG133" s="34" t="s">
        <v>232</v>
      </c>
      <c r="AH133" s="34"/>
      <c r="AI133" s="34"/>
      <c r="AJ133" s="34"/>
      <c r="AK133" s="37"/>
      <c r="AL133" s="34"/>
      <c r="AM133" s="34"/>
      <c r="AN133" s="34"/>
      <c r="AO133" s="37">
        <v>30000000</v>
      </c>
      <c r="AP133" s="39"/>
      <c r="AQ133" s="34"/>
      <c r="AR133" s="34"/>
      <c r="AS133" s="34"/>
      <c r="AT133" s="34"/>
      <c r="AU133" s="34"/>
      <c r="AV133" s="34"/>
      <c r="AW133" s="38"/>
      <c r="AX133" s="34"/>
      <c r="AY133" s="34"/>
      <c r="AZ133" s="34"/>
      <c r="BA133" s="34"/>
      <c r="BB133" s="34"/>
      <c r="BC133" s="34"/>
      <c r="BD133" s="34"/>
      <c r="BE133" s="34"/>
      <c r="BF133" s="34" t="s">
        <v>232</v>
      </c>
      <c r="BG133" s="34"/>
      <c r="BH133" s="34"/>
      <c r="BI133" s="34" t="s">
        <v>1351</v>
      </c>
      <c r="BJ133" s="34" t="s">
        <v>1305</v>
      </c>
      <c r="BK133" s="34"/>
      <c r="BL133" s="34" t="s">
        <v>1359</v>
      </c>
      <c r="BM133" s="34" t="s">
        <v>1343</v>
      </c>
      <c r="BN133" s="34"/>
      <c r="BO133" s="34"/>
      <c r="BP133" s="34"/>
      <c r="BQ133" s="34"/>
      <c r="BR133" s="27"/>
    </row>
    <row r="134" spans="1:70" s="25" customFormat="1" x14ac:dyDescent="0.2">
      <c r="A134" s="33">
        <v>42467</v>
      </c>
      <c r="B134" s="34" t="s">
        <v>581</v>
      </c>
      <c r="C134" s="34" t="s">
        <v>926</v>
      </c>
      <c r="D134" s="34" t="s">
        <v>468</v>
      </c>
      <c r="E134" s="34" t="s">
        <v>112</v>
      </c>
      <c r="F134" s="35">
        <v>232</v>
      </c>
      <c r="G134" s="34" t="s">
        <v>379</v>
      </c>
      <c r="H134" s="34" t="s">
        <v>1037</v>
      </c>
      <c r="I134" s="34" t="s">
        <v>389</v>
      </c>
      <c r="J134" s="36" t="s">
        <v>311</v>
      </c>
      <c r="K134" s="34" t="s">
        <v>310</v>
      </c>
      <c r="L134" s="34" t="s">
        <v>311</v>
      </c>
      <c r="M134" s="34"/>
      <c r="N134" s="34"/>
      <c r="O134" s="34"/>
      <c r="P134" s="35">
        <v>232</v>
      </c>
      <c r="Q134" s="35"/>
      <c r="R134" s="35"/>
      <c r="S134" s="35">
        <v>232</v>
      </c>
      <c r="T134" s="35">
        <v>0</v>
      </c>
      <c r="U134" s="35">
        <v>0</v>
      </c>
      <c r="V134" s="35">
        <v>0</v>
      </c>
      <c r="W134" s="35">
        <v>0</v>
      </c>
      <c r="X134" s="35">
        <f t="shared" si="20"/>
        <v>0</v>
      </c>
      <c r="Y134" s="35">
        <f t="shared" si="17"/>
        <v>46.4</v>
      </c>
      <c r="Z134" s="35">
        <v>0</v>
      </c>
      <c r="AA134" s="35">
        <f t="shared" si="18"/>
        <v>232</v>
      </c>
      <c r="AB134" s="37"/>
      <c r="AC134" s="37"/>
      <c r="AD134" s="37">
        <f t="shared" si="19"/>
        <v>0</v>
      </c>
      <c r="AE134" s="34"/>
      <c r="AF134" s="34" t="s">
        <v>232</v>
      </c>
      <c r="AG134" s="34" t="s">
        <v>232</v>
      </c>
      <c r="AH134" s="34"/>
      <c r="AI134" s="34"/>
      <c r="AJ134" s="34"/>
      <c r="AK134" s="37"/>
      <c r="AL134" s="34"/>
      <c r="AM134" s="34"/>
      <c r="AN134" s="34"/>
      <c r="AO134" s="37">
        <v>28000000</v>
      </c>
      <c r="AP134" s="37"/>
      <c r="AQ134" s="41"/>
      <c r="AR134" s="41"/>
      <c r="AS134" s="41"/>
      <c r="AT134" s="41"/>
      <c r="AU134" s="42"/>
      <c r="AV134" s="42"/>
      <c r="AW134" s="38"/>
      <c r="AX134" s="37"/>
      <c r="AY134" s="37"/>
      <c r="AZ134" s="37"/>
      <c r="BA134" s="37"/>
      <c r="BB134" s="34"/>
      <c r="BC134" s="34"/>
      <c r="BD134" s="34"/>
      <c r="BE134" s="34"/>
      <c r="BF134" s="34" t="s">
        <v>232</v>
      </c>
      <c r="BG134" s="34"/>
      <c r="BH134" s="37"/>
      <c r="BI134" s="34" t="s">
        <v>1144</v>
      </c>
      <c r="BJ134" s="34" t="s">
        <v>1143</v>
      </c>
      <c r="BK134" s="34"/>
      <c r="BL134" s="34" t="s">
        <v>1361</v>
      </c>
      <c r="BM134" s="34" t="s">
        <v>842</v>
      </c>
      <c r="BN134" s="34"/>
      <c r="BO134" s="34"/>
      <c r="BP134" s="34"/>
      <c r="BQ134" s="34"/>
      <c r="BR134" s="27"/>
    </row>
    <row r="135" spans="1:70" s="25" customFormat="1" x14ac:dyDescent="0.2">
      <c r="A135" s="51">
        <v>43145</v>
      </c>
      <c r="B135" s="50" t="s">
        <v>1091</v>
      </c>
      <c r="C135" s="50" t="s">
        <v>1092</v>
      </c>
      <c r="D135" s="50" t="s">
        <v>1093</v>
      </c>
      <c r="E135" s="50" t="s">
        <v>1094</v>
      </c>
      <c r="F135" s="35">
        <v>399</v>
      </c>
      <c r="G135" s="50" t="s">
        <v>6</v>
      </c>
      <c r="H135" s="50" t="s">
        <v>381</v>
      </c>
      <c r="I135" s="50" t="s">
        <v>390</v>
      </c>
      <c r="J135" s="50" t="s">
        <v>54</v>
      </c>
      <c r="K135" s="34"/>
      <c r="L135" s="34"/>
      <c r="M135" s="34"/>
      <c r="N135" s="34"/>
      <c r="O135" s="34"/>
      <c r="P135" s="35">
        <v>399</v>
      </c>
      <c r="Q135" s="35"/>
      <c r="R135" s="35"/>
      <c r="S135" s="35">
        <v>399</v>
      </c>
      <c r="T135" s="35">
        <v>0</v>
      </c>
      <c r="U135" s="35">
        <v>0</v>
      </c>
      <c r="V135" s="35">
        <v>0</v>
      </c>
      <c r="W135" s="35">
        <v>0</v>
      </c>
      <c r="X135" s="35">
        <f t="shared" si="20"/>
        <v>0</v>
      </c>
      <c r="Y135" s="35">
        <f t="shared" si="17"/>
        <v>79.800000000000011</v>
      </c>
      <c r="Z135" s="35">
        <v>50</v>
      </c>
      <c r="AA135" s="35">
        <f t="shared" si="18"/>
        <v>449</v>
      </c>
      <c r="AB135" s="37">
        <v>1000000</v>
      </c>
      <c r="AC135" s="37">
        <v>0</v>
      </c>
      <c r="AD135" s="37">
        <v>1000000</v>
      </c>
      <c r="AE135" s="34" t="s">
        <v>1095</v>
      </c>
      <c r="AF135" s="34" t="s">
        <v>232</v>
      </c>
      <c r="AG135" s="34" t="s">
        <v>232</v>
      </c>
      <c r="AH135" s="34"/>
      <c r="AI135" s="34"/>
      <c r="AJ135" s="34"/>
      <c r="AK135" s="37"/>
      <c r="AL135" s="34"/>
      <c r="AM135" s="34"/>
      <c r="AN135" s="34"/>
      <c r="AO135" s="37"/>
      <c r="AP135" s="40"/>
      <c r="AQ135" s="41"/>
      <c r="AR135" s="41"/>
      <c r="AS135" s="41"/>
      <c r="AT135" s="41"/>
      <c r="AU135" s="42"/>
      <c r="AV135" s="34"/>
      <c r="AW135" s="34"/>
      <c r="AX135" s="37"/>
      <c r="AY135" s="37"/>
      <c r="AZ135" s="37">
        <v>268000</v>
      </c>
      <c r="BA135" s="37"/>
      <c r="BB135" s="34"/>
      <c r="BC135" s="34"/>
      <c r="BD135" s="34"/>
      <c r="BE135" s="34"/>
      <c r="BF135" s="34" t="s">
        <v>232</v>
      </c>
      <c r="BG135" s="34"/>
      <c r="BH135" s="37"/>
      <c r="BI135" s="34" t="s">
        <v>1221</v>
      </c>
      <c r="BJ135" s="34" t="s">
        <v>400</v>
      </c>
      <c r="BK135" s="34"/>
      <c r="BL135" s="34" t="s">
        <v>1161</v>
      </c>
      <c r="BM135" s="34" t="s">
        <v>1243</v>
      </c>
      <c r="BN135" s="34"/>
      <c r="BO135" s="34"/>
      <c r="BP135" s="34"/>
      <c r="BQ135" s="34" t="s">
        <v>1242</v>
      </c>
      <c r="BR135" s="27"/>
    </row>
    <row r="136" spans="1:70" s="25" customFormat="1" x14ac:dyDescent="0.2">
      <c r="A136" s="33">
        <v>42775</v>
      </c>
      <c r="B136" s="34" t="s">
        <v>731</v>
      </c>
      <c r="C136" s="34" t="s">
        <v>821</v>
      </c>
      <c r="D136" s="34" t="s">
        <v>15</v>
      </c>
      <c r="E136" s="34" t="s">
        <v>52</v>
      </c>
      <c r="F136" s="35">
        <v>183</v>
      </c>
      <c r="G136" s="34" t="s">
        <v>33</v>
      </c>
      <c r="H136" s="34" t="s">
        <v>1064</v>
      </c>
      <c r="I136" s="34" t="s">
        <v>488</v>
      </c>
      <c r="J136" s="34" t="s">
        <v>39</v>
      </c>
      <c r="K136" s="34" t="s">
        <v>733</v>
      </c>
      <c r="L136" s="34" t="s">
        <v>732</v>
      </c>
      <c r="M136" s="34"/>
      <c r="N136" s="34"/>
      <c r="O136" s="34" t="s">
        <v>734</v>
      </c>
      <c r="P136" s="35">
        <v>183</v>
      </c>
      <c r="Q136" s="35"/>
      <c r="R136" s="35"/>
      <c r="S136" s="35">
        <v>183</v>
      </c>
      <c r="T136" s="35">
        <v>0</v>
      </c>
      <c r="U136" s="35">
        <v>0</v>
      </c>
      <c r="V136" s="35">
        <v>0</v>
      </c>
      <c r="W136" s="35">
        <v>0</v>
      </c>
      <c r="X136" s="35">
        <f t="shared" si="20"/>
        <v>0</v>
      </c>
      <c r="Y136" s="35">
        <f t="shared" si="17"/>
        <v>36.6</v>
      </c>
      <c r="Z136" s="35">
        <v>0</v>
      </c>
      <c r="AA136" s="35">
        <f t="shared" si="18"/>
        <v>183</v>
      </c>
      <c r="AB136" s="37">
        <v>183000</v>
      </c>
      <c r="AC136" s="37"/>
      <c r="AD136" s="37">
        <f t="shared" ref="AD136:AD156" si="21">SUM(AB136:AC136)</f>
        <v>183000</v>
      </c>
      <c r="AE136" s="34" t="s">
        <v>735</v>
      </c>
      <c r="AF136" s="34" t="s">
        <v>232</v>
      </c>
      <c r="AG136" s="34" t="s">
        <v>232</v>
      </c>
      <c r="AH136" s="34"/>
      <c r="AI136" s="34"/>
      <c r="AJ136" s="34"/>
      <c r="AK136" s="37"/>
      <c r="AL136" s="34"/>
      <c r="AM136" s="34"/>
      <c r="AN136" s="34"/>
      <c r="AO136" s="37">
        <v>40000000</v>
      </c>
      <c r="AP136" s="40">
        <v>40000000</v>
      </c>
      <c r="AQ136" s="41"/>
      <c r="AR136" s="41"/>
      <c r="AS136" s="41"/>
      <c r="AT136" s="41"/>
      <c r="AU136" s="42"/>
      <c r="AV136" s="42"/>
      <c r="AW136" s="38"/>
      <c r="AX136" s="37"/>
      <c r="AY136" s="37"/>
      <c r="AZ136" s="37">
        <v>190000</v>
      </c>
      <c r="BA136" s="37"/>
      <c r="BB136" s="34" t="s">
        <v>285</v>
      </c>
      <c r="BC136" s="34"/>
      <c r="BD136" s="34"/>
      <c r="BE136" s="34"/>
      <c r="BF136" s="34" t="s">
        <v>233</v>
      </c>
      <c r="BG136" s="34"/>
      <c r="BH136" s="37">
        <v>219600</v>
      </c>
      <c r="BI136" s="34" t="s">
        <v>1352</v>
      </c>
      <c r="BJ136" s="34" t="s">
        <v>1213</v>
      </c>
      <c r="BK136" s="34"/>
      <c r="BL136" s="34" t="s">
        <v>1362</v>
      </c>
      <c r="BM136" s="34" t="s">
        <v>513</v>
      </c>
      <c r="BN136" s="34"/>
      <c r="BO136" s="34"/>
      <c r="BP136" s="34"/>
      <c r="BQ136" s="34"/>
      <c r="BR136" s="27"/>
    </row>
    <row r="137" spans="1:70" s="25" customFormat="1" x14ac:dyDescent="0.2">
      <c r="A137" s="33">
        <v>41499</v>
      </c>
      <c r="B137" s="43" t="s">
        <v>685</v>
      </c>
      <c r="C137" s="34" t="s">
        <v>682</v>
      </c>
      <c r="D137" s="34" t="s">
        <v>13</v>
      </c>
      <c r="E137" s="34" t="s">
        <v>684</v>
      </c>
      <c r="F137" s="35">
        <v>64</v>
      </c>
      <c r="G137" s="34" t="s">
        <v>379</v>
      </c>
      <c r="H137" s="34" t="s">
        <v>1057</v>
      </c>
      <c r="I137" s="34" t="s">
        <v>389</v>
      </c>
      <c r="J137" s="36" t="s">
        <v>658</v>
      </c>
      <c r="K137" s="34" t="s">
        <v>660</v>
      </c>
      <c r="L137" s="34" t="s">
        <v>659</v>
      </c>
      <c r="M137" s="34"/>
      <c r="N137" s="34"/>
      <c r="O137" s="34"/>
      <c r="P137" s="35">
        <v>64</v>
      </c>
      <c r="Q137" s="35">
        <v>0</v>
      </c>
      <c r="R137" s="35">
        <v>64</v>
      </c>
      <c r="S137" s="35">
        <v>64</v>
      </c>
      <c r="T137" s="35">
        <v>0</v>
      </c>
      <c r="U137" s="35">
        <v>0</v>
      </c>
      <c r="V137" s="35">
        <v>0</v>
      </c>
      <c r="W137" s="35">
        <v>0</v>
      </c>
      <c r="X137" s="35">
        <f t="shared" si="20"/>
        <v>0</v>
      </c>
      <c r="Y137" s="35">
        <f t="shared" si="17"/>
        <v>12.8</v>
      </c>
      <c r="Z137" s="35">
        <v>0</v>
      </c>
      <c r="AA137" s="35">
        <f t="shared" si="18"/>
        <v>64</v>
      </c>
      <c r="AB137" s="37"/>
      <c r="AC137" s="37"/>
      <c r="AD137" s="37">
        <f t="shared" si="21"/>
        <v>0</v>
      </c>
      <c r="AE137" s="34"/>
      <c r="AF137" s="34" t="s">
        <v>232</v>
      </c>
      <c r="AG137" s="34" t="s">
        <v>232</v>
      </c>
      <c r="AH137" s="34"/>
      <c r="AI137" s="34"/>
      <c r="AJ137" s="34"/>
      <c r="AK137" s="37"/>
      <c r="AL137" s="34" t="s">
        <v>686</v>
      </c>
      <c r="AM137" s="34"/>
      <c r="AN137" s="34"/>
      <c r="AO137" s="37"/>
      <c r="AP137" s="40"/>
      <c r="AQ137" s="41"/>
      <c r="AR137" s="41"/>
      <c r="AS137" s="41"/>
      <c r="AT137" s="41"/>
      <c r="AU137" s="42"/>
      <c r="AV137" s="34"/>
      <c r="AW137" s="34"/>
      <c r="AX137" s="37"/>
      <c r="AY137" s="37"/>
      <c r="AZ137" s="37"/>
      <c r="BA137" s="37"/>
      <c r="BB137" s="34" t="s">
        <v>657</v>
      </c>
      <c r="BC137" s="34" t="s">
        <v>656</v>
      </c>
      <c r="BD137" s="34"/>
      <c r="BE137" s="34"/>
      <c r="BF137" s="34" t="s">
        <v>233</v>
      </c>
      <c r="BG137" s="34" t="s">
        <v>661</v>
      </c>
      <c r="BH137" s="37"/>
      <c r="BI137" s="34" t="s">
        <v>1436</v>
      </c>
      <c r="BJ137" s="34" t="s">
        <v>1435</v>
      </c>
      <c r="BK137" s="34"/>
      <c r="BL137" s="34" t="s">
        <v>1454</v>
      </c>
      <c r="BM137" s="34" t="s">
        <v>1453</v>
      </c>
      <c r="BN137" s="34"/>
      <c r="BO137" s="34"/>
      <c r="BP137" s="34"/>
      <c r="BQ137" s="34"/>
      <c r="BR137" s="27"/>
    </row>
    <row r="138" spans="1:70" s="25" customFormat="1" x14ac:dyDescent="0.2">
      <c r="A138" s="33">
        <v>41499</v>
      </c>
      <c r="B138" s="43" t="s">
        <v>683</v>
      </c>
      <c r="C138" s="34" t="s">
        <v>680</v>
      </c>
      <c r="D138" s="34" t="s">
        <v>13</v>
      </c>
      <c r="E138" s="34" t="s">
        <v>655</v>
      </c>
      <c r="F138" s="35">
        <v>64</v>
      </c>
      <c r="G138" s="34" t="s">
        <v>379</v>
      </c>
      <c r="H138" s="34" t="s">
        <v>1057</v>
      </c>
      <c r="I138" s="34" t="s">
        <v>389</v>
      </c>
      <c r="J138" s="36" t="s">
        <v>658</v>
      </c>
      <c r="K138" s="34" t="s">
        <v>660</v>
      </c>
      <c r="L138" s="34" t="s">
        <v>659</v>
      </c>
      <c r="M138" s="34"/>
      <c r="N138" s="34"/>
      <c r="O138" s="34"/>
      <c r="P138" s="35">
        <v>64</v>
      </c>
      <c r="Q138" s="35">
        <v>0</v>
      </c>
      <c r="R138" s="35">
        <v>64</v>
      </c>
      <c r="S138" s="35">
        <v>64</v>
      </c>
      <c r="T138" s="35">
        <v>0</v>
      </c>
      <c r="U138" s="35">
        <v>0</v>
      </c>
      <c r="V138" s="35">
        <v>0</v>
      </c>
      <c r="W138" s="35">
        <v>0</v>
      </c>
      <c r="X138" s="35">
        <f t="shared" si="20"/>
        <v>0</v>
      </c>
      <c r="Y138" s="35">
        <f t="shared" si="17"/>
        <v>12.8</v>
      </c>
      <c r="Z138" s="35">
        <v>0</v>
      </c>
      <c r="AA138" s="35">
        <f t="shared" si="18"/>
        <v>64</v>
      </c>
      <c r="AB138" s="37"/>
      <c r="AC138" s="37"/>
      <c r="AD138" s="37">
        <f t="shared" si="21"/>
        <v>0</v>
      </c>
      <c r="AE138" s="34"/>
      <c r="AF138" s="34" t="s">
        <v>232</v>
      </c>
      <c r="AG138" s="34" t="s">
        <v>232</v>
      </c>
      <c r="AH138" s="34"/>
      <c r="AI138" s="34"/>
      <c r="AJ138" s="34"/>
      <c r="AK138" s="37">
        <v>7900000</v>
      </c>
      <c r="AL138" s="34" t="s">
        <v>686</v>
      </c>
      <c r="AM138" s="34"/>
      <c r="AN138" s="34"/>
      <c r="AO138" s="37"/>
      <c r="AP138" s="40"/>
      <c r="AQ138" s="41"/>
      <c r="AR138" s="41"/>
      <c r="AS138" s="41"/>
      <c r="AT138" s="41"/>
      <c r="AU138" s="42"/>
      <c r="AV138" s="34"/>
      <c r="AW138" s="34"/>
      <c r="AX138" s="37"/>
      <c r="AY138" s="37"/>
      <c r="AZ138" s="37"/>
      <c r="BA138" s="37"/>
      <c r="BB138" s="34" t="s">
        <v>657</v>
      </c>
      <c r="BC138" s="34" t="s">
        <v>656</v>
      </c>
      <c r="BD138" s="34"/>
      <c r="BE138" s="34"/>
      <c r="BF138" s="34" t="s">
        <v>233</v>
      </c>
      <c r="BG138" s="34" t="s">
        <v>661</v>
      </c>
      <c r="BH138" s="37"/>
      <c r="BI138" s="34" t="s">
        <v>1436</v>
      </c>
      <c r="BJ138" s="34" t="s">
        <v>1435</v>
      </c>
      <c r="BK138" s="34"/>
      <c r="BL138" s="34" t="s">
        <v>1454</v>
      </c>
      <c r="BM138" s="34" t="s">
        <v>1453</v>
      </c>
      <c r="BN138" s="34"/>
      <c r="BO138" s="34"/>
      <c r="BP138" s="34"/>
      <c r="BQ138" s="34"/>
      <c r="BR138" s="27"/>
    </row>
    <row r="139" spans="1:70" s="25" customFormat="1" x14ac:dyDescent="0.2">
      <c r="A139" s="33">
        <v>41499</v>
      </c>
      <c r="B139" s="43" t="s">
        <v>685</v>
      </c>
      <c r="C139" s="34" t="s">
        <v>681</v>
      </c>
      <c r="D139" s="34" t="s">
        <v>13</v>
      </c>
      <c r="E139" s="34" t="s">
        <v>684</v>
      </c>
      <c r="F139" s="35">
        <v>64</v>
      </c>
      <c r="G139" s="34" t="s">
        <v>379</v>
      </c>
      <c r="H139" s="34" t="s">
        <v>1057</v>
      </c>
      <c r="I139" s="34" t="s">
        <v>389</v>
      </c>
      <c r="J139" s="36" t="s">
        <v>658</v>
      </c>
      <c r="K139" s="34" t="s">
        <v>660</v>
      </c>
      <c r="L139" s="34" t="s">
        <v>659</v>
      </c>
      <c r="M139" s="34"/>
      <c r="N139" s="34"/>
      <c r="O139" s="34"/>
      <c r="P139" s="35">
        <v>64</v>
      </c>
      <c r="Q139" s="35">
        <v>0</v>
      </c>
      <c r="R139" s="35">
        <v>64</v>
      </c>
      <c r="S139" s="35">
        <v>64</v>
      </c>
      <c r="T139" s="35">
        <v>0</v>
      </c>
      <c r="U139" s="35">
        <v>0</v>
      </c>
      <c r="V139" s="35">
        <v>0</v>
      </c>
      <c r="W139" s="35">
        <v>0</v>
      </c>
      <c r="X139" s="35">
        <f t="shared" si="20"/>
        <v>0</v>
      </c>
      <c r="Y139" s="35">
        <f t="shared" si="17"/>
        <v>12.8</v>
      </c>
      <c r="Z139" s="35">
        <v>0</v>
      </c>
      <c r="AA139" s="35">
        <f t="shared" si="18"/>
        <v>64</v>
      </c>
      <c r="AB139" s="37"/>
      <c r="AC139" s="37"/>
      <c r="AD139" s="37">
        <f t="shared" si="21"/>
        <v>0</v>
      </c>
      <c r="AE139" s="34"/>
      <c r="AF139" s="34" t="s">
        <v>232</v>
      </c>
      <c r="AG139" s="34" t="s">
        <v>232</v>
      </c>
      <c r="AH139" s="34"/>
      <c r="AI139" s="34"/>
      <c r="AJ139" s="34"/>
      <c r="AK139" s="37"/>
      <c r="AL139" s="34" t="s">
        <v>686</v>
      </c>
      <c r="AM139" s="34"/>
      <c r="AN139" s="34"/>
      <c r="AO139" s="37"/>
      <c r="AP139" s="40"/>
      <c r="AQ139" s="41"/>
      <c r="AR139" s="41"/>
      <c r="AS139" s="41"/>
      <c r="AT139" s="41"/>
      <c r="AU139" s="42"/>
      <c r="AV139" s="34"/>
      <c r="AW139" s="34"/>
      <c r="AX139" s="37"/>
      <c r="AY139" s="37"/>
      <c r="AZ139" s="37"/>
      <c r="BA139" s="37"/>
      <c r="BB139" s="34" t="s">
        <v>657</v>
      </c>
      <c r="BC139" s="34" t="s">
        <v>656</v>
      </c>
      <c r="BD139" s="34"/>
      <c r="BE139" s="34"/>
      <c r="BF139" s="34" t="s">
        <v>233</v>
      </c>
      <c r="BG139" s="34" t="s">
        <v>661</v>
      </c>
      <c r="BH139" s="37"/>
      <c r="BI139" s="34" t="s">
        <v>1436</v>
      </c>
      <c r="BJ139" s="34" t="s">
        <v>1435</v>
      </c>
      <c r="BK139" s="34"/>
      <c r="BL139" s="34" t="s">
        <v>1454</v>
      </c>
      <c r="BM139" s="34" t="s">
        <v>1453</v>
      </c>
      <c r="BN139" s="34"/>
      <c r="BO139" s="34"/>
      <c r="BP139" s="34"/>
      <c r="BQ139" s="34"/>
      <c r="BR139" s="27"/>
    </row>
    <row r="140" spans="1:70" s="25" customFormat="1" x14ac:dyDescent="0.2">
      <c r="A140" s="51">
        <v>42943</v>
      </c>
      <c r="B140" s="50" t="s">
        <v>690</v>
      </c>
      <c r="C140" s="50" t="s">
        <v>494</v>
      </c>
      <c r="D140" s="50" t="s">
        <v>4</v>
      </c>
      <c r="E140" s="50" t="s">
        <v>113</v>
      </c>
      <c r="F140" s="35">
        <v>1390</v>
      </c>
      <c r="G140" s="50" t="s">
        <v>33</v>
      </c>
      <c r="H140" s="34" t="s">
        <v>7</v>
      </c>
      <c r="I140" s="34" t="s">
        <v>390</v>
      </c>
      <c r="J140" s="34" t="s">
        <v>5</v>
      </c>
      <c r="K140" s="34"/>
      <c r="L140" s="34" t="s">
        <v>5</v>
      </c>
      <c r="M140" s="34"/>
      <c r="N140" s="34"/>
      <c r="O140" s="34" t="s">
        <v>887</v>
      </c>
      <c r="P140" s="35">
        <v>1390</v>
      </c>
      <c r="Q140" s="35">
        <v>737</v>
      </c>
      <c r="R140" s="35">
        <v>653</v>
      </c>
      <c r="S140" s="35">
        <v>1390</v>
      </c>
      <c r="T140" s="35">
        <v>0</v>
      </c>
      <c r="U140" s="35">
        <v>0</v>
      </c>
      <c r="V140" s="35">
        <v>0</v>
      </c>
      <c r="W140" s="35">
        <v>0</v>
      </c>
      <c r="X140" s="35">
        <f t="shared" si="20"/>
        <v>0</v>
      </c>
      <c r="Y140" s="35">
        <f t="shared" si="17"/>
        <v>278</v>
      </c>
      <c r="Z140" s="35">
        <v>0</v>
      </c>
      <c r="AA140" s="35">
        <f t="shared" si="18"/>
        <v>1390</v>
      </c>
      <c r="AB140" s="37">
        <v>0</v>
      </c>
      <c r="AC140" s="37"/>
      <c r="AD140" s="37">
        <f t="shared" si="21"/>
        <v>0</v>
      </c>
      <c r="AE140" s="34" t="s">
        <v>691</v>
      </c>
      <c r="AF140" s="34" t="s">
        <v>232</v>
      </c>
      <c r="AG140" s="34" t="s">
        <v>232</v>
      </c>
      <c r="AH140" s="34"/>
      <c r="AI140" s="34"/>
      <c r="AJ140" s="34"/>
      <c r="AK140" s="37"/>
      <c r="AL140" s="34"/>
      <c r="AM140" s="34"/>
      <c r="AN140" s="34"/>
      <c r="AO140" s="37">
        <v>1350000000</v>
      </c>
      <c r="AP140" s="40">
        <v>1300000000</v>
      </c>
      <c r="AQ140" s="41"/>
      <c r="AR140" s="41"/>
      <c r="AS140" s="41"/>
      <c r="AT140" s="41"/>
      <c r="AU140" s="42"/>
      <c r="AV140" s="42"/>
      <c r="AW140" s="38"/>
      <c r="AX140" s="37"/>
      <c r="AY140" s="37"/>
      <c r="AZ140" s="37" t="s">
        <v>280</v>
      </c>
      <c r="BA140" s="37"/>
      <c r="BB140" s="34"/>
      <c r="BC140" s="34"/>
      <c r="BD140" s="34"/>
      <c r="BE140" s="34"/>
      <c r="BF140" s="34" t="s">
        <v>232</v>
      </c>
      <c r="BG140" s="34"/>
      <c r="BH140" s="37">
        <v>1668000</v>
      </c>
      <c r="BI140" s="34" t="s">
        <v>1163</v>
      </c>
      <c r="BJ140" s="34" t="s">
        <v>1143</v>
      </c>
      <c r="BK140" s="34"/>
      <c r="BL140" s="34" t="s">
        <v>1164</v>
      </c>
      <c r="BM140" s="34"/>
      <c r="BN140" s="34" t="s">
        <v>1165</v>
      </c>
      <c r="BO140" s="34"/>
      <c r="BP140" s="34"/>
      <c r="BQ140" s="34" t="s">
        <v>1166</v>
      </c>
      <c r="BR140" s="27"/>
    </row>
    <row r="141" spans="1:70" s="25" customFormat="1" x14ac:dyDescent="0.2">
      <c r="A141" s="33">
        <v>43258</v>
      </c>
      <c r="B141" s="34" t="s">
        <v>500</v>
      </c>
      <c r="C141" s="34" t="s">
        <v>971</v>
      </c>
      <c r="D141" s="34" t="s">
        <v>409</v>
      </c>
      <c r="E141" s="34" t="s">
        <v>502</v>
      </c>
      <c r="F141" s="35">
        <v>157</v>
      </c>
      <c r="G141" s="34" t="s">
        <v>6</v>
      </c>
      <c r="H141" s="34" t="s">
        <v>381</v>
      </c>
      <c r="I141" s="34" t="s">
        <v>390</v>
      </c>
      <c r="J141" s="34" t="s">
        <v>321</v>
      </c>
      <c r="K141" s="34"/>
      <c r="L141" s="34" t="s">
        <v>503</v>
      </c>
      <c r="M141" s="34"/>
      <c r="N141" s="34"/>
      <c r="O141" s="34"/>
      <c r="P141" s="35">
        <v>157</v>
      </c>
      <c r="Q141" s="35"/>
      <c r="R141" s="35"/>
      <c r="S141" s="35">
        <v>157</v>
      </c>
      <c r="T141" s="35">
        <v>0</v>
      </c>
      <c r="U141" s="35">
        <v>0</v>
      </c>
      <c r="V141" s="35">
        <v>0</v>
      </c>
      <c r="W141" s="35">
        <v>0</v>
      </c>
      <c r="X141" s="35">
        <f t="shared" si="20"/>
        <v>0</v>
      </c>
      <c r="Y141" s="35">
        <f t="shared" si="17"/>
        <v>31.400000000000002</v>
      </c>
      <c r="Z141" s="35">
        <v>0</v>
      </c>
      <c r="AA141" s="35">
        <f t="shared" si="18"/>
        <v>157</v>
      </c>
      <c r="AB141" s="37">
        <v>150000</v>
      </c>
      <c r="AC141" s="37"/>
      <c r="AD141" s="37">
        <f t="shared" si="21"/>
        <v>150000</v>
      </c>
      <c r="AE141" s="34"/>
      <c r="AF141" s="34" t="s">
        <v>232</v>
      </c>
      <c r="AG141" s="34" t="s">
        <v>232</v>
      </c>
      <c r="AH141" s="34"/>
      <c r="AI141" s="34"/>
      <c r="AJ141" s="34"/>
      <c r="AK141" s="37"/>
      <c r="AL141" s="34"/>
      <c r="AM141" s="34"/>
      <c r="AN141" s="34"/>
      <c r="AO141" s="37">
        <v>50000000</v>
      </c>
      <c r="AP141" s="40"/>
      <c r="AQ141" s="41"/>
      <c r="AR141" s="41"/>
      <c r="AS141" s="41"/>
      <c r="AT141" s="41"/>
      <c r="AU141" s="42"/>
      <c r="AV141" s="34"/>
      <c r="AW141" s="34"/>
      <c r="AX141" s="37"/>
      <c r="AY141" s="37"/>
      <c r="AZ141" s="37">
        <v>220000</v>
      </c>
      <c r="BA141" s="37"/>
      <c r="BB141" s="34" t="s">
        <v>973</v>
      </c>
      <c r="BC141" s="34"/>
      <c r="BD141" s="34"/>
      <c r="BE141" s="34"/>
      <c r="BF141" s="34" t="s">
        <v>233</v>
      </c>
      <c r="BG141" s="34" t="s">
        <v>972</v>
      </c>
      <c r="BH141" s="37"/>
      <c r="BI141" s="34" t="s">
        <v>1353</v>
      </c>
      <c r="BJ141" s="34" t="s">
        <v>1358</v>
      </c>
      <c r="BK141" s="34"/>
      <c r="BL141" s="34" t="s">
        <v>1358</v>
      </c>
      <c r="BM141" s="34" t="s">
        <v>1363</v>
      </c>
      <c r="BN141" s="34"/>
      <c r="BO141" s="34"/>
      <c r="BP141" s="34"/>
      <c r="BQ141" s="34"/>
      <c r="BR141" s="27"/>
    </row>
    <row r="142" spans="1:70" s="25" customFormat="1" x14ac:dyDescent="0.2">
      <c r="A142" s="33">
        <v>43586</v>
      </c>
      <c r="B142" s="34" t="s">
        <v>863</v>
      </c>
      <c r="C142" s="34" t="s">
        <v>826</v>
      </c>
      <c r="D142" s="34" t="s">
        <v>425</v>
      </c>
      <c r="E142" s="34" t="s">
        <v>862</v>
      </c>
      <c r="F142" s="35">
        <v>33</v>
      </c>
      <c r="G142" s="34" t="s">
        <v>6</v>
      </c>
      <c r="H142" s="34"/>
      <c r="I142" s="34" t="s">
        <v>488</v>
      </c>
      <c r="J142" s="36" t="s">
        <v>143</v>
      </c>
      <c r="K142" s="34"/>
      <c r="L142" s="34" t="s">
        <v>827</v>
      </c>
      <c r="M142" s="34"/>
      <c r="N142" s="34"/>
      <c r="O142" s="34"/>
      <c r="P142" s="35">
        <v>33</v>
      </c>
      <c r="Q142" s="35">
        <v>33</v>
      </c>
      <c r="R142" s="35">
        <v>0</v>
      </c>
      <c r="S142" s="35">
        <v>33</v>
      </c>
      <c r="T142" s="35">
        <v>0</v>
      </c>
      <c r="U142" s="35">
        <v>0</v>
      </c>
      <c r="V142" s="35">
        <v>0</v>
      </c>
      <c r="W142" s="35">
        <v>0</v>
      </c>
      <c r="X142" s="35">
        <f t="shared" si="20"/>
        <v>0</v>
      </c>
      <c r="Y142" s="35">
        <f t="shared" si="17"/>
        <v>6.6000000000000005</v>
      </c>
      <c r="Z142" s="35">
        <v>0</v>
      </c>
      <c r="AA142" s="35">
        <f t="shared" si="18"/>
        <v>33</v>
      </c>
      <c r="AB142" s="37"/>
      <c r="AC142" s="37"/>
      <c r="AD142" s="37">
        <f t="shared" si="21"/>
        <v>0</v>
      </c>
      <c r="AE142" s="34" t="s">
        <v>864</v>
      </c>
      <c r="AF142" s="34" t="s">
        <v>232</v>
      </c>
      <c r="AG142" s="34" t="s">
        <v>232</v>
      </c>
      <c r="AH142" s="34"/>
      <c r="AI142" s="34"/>
      <c r="AJ142" s="34"/>
      <c r="AK142" s="37"/>
      <c r="AL142" s="34"/>
      <c r="AM142" s="34"/>
      <c r="AN142" s="34"/>
      <c r="AO142" s="37">
        <v>12500000</v>
      </c>
      <c r="AP142" s="40"/>
      <c r="AQ142" s="41"/>
      <c r="AR142" s="41"/>
      <c r="AS142" s="41"/>
      <c r="AT142" s="41"/>
      <c r="AU142" s="42"/>
      <c r="AV142" s="34"/>
      <c r="AW142" s="34"/>
      <c r="AX142" s="37"/>
      <c r="AY142" s="37"/>
      <c r="AZ142" s="37"/>
      <c r="BA142" s="37"/>
      <c r="BB142" s="34"/>
      <c r="BC142" s="34"/>
      <c r="BD142" s="34"/>
      <c r="BE142" s="34"/>
      <c r="BF142" s="34" t="s">
        <v>232</v>
      </c>
      <c r="BG142" s="34"/>
      <c r="BH142" s="37"/>
      <c r="BI142" s="34" t="s">
        <v>1438</v>
      </c>
      <c r="BJ142" s="34" t="s">
        <v>1305</v>
      </c>
      <c r="BK142" s="34"/>
      <c r="BL142" s="34" t="s">
        <v>1308</v>
      </c>
      <c r="BM142" s="34" t="s">
        <v>1455</v>
      </c>
      <c r="BN142" s="34"/>
      <c r="BO142" s="34"/>
      <c r="BP142" s="34"/>
      <c r="BQ142" s="34"/>
      <c r="BR142" s="27"/>
    </row>
    <row r="143" spans="1:70" s="25" customFormat="1" x14ac:dyDescent="0.2">
      <c r="A143" s="33">
        <v>42943</v>
      </c>
      <c r="B143" s="50" t="s">
        <v>693</v>
      </c>
      <c r="C143" s="34" t="s">
        <v>891</v>
      </c>
      <c r="D143" s="34" t="s">
        <v>15</v>
      </c>
      <c r="E143" s="34" t="s">
        <v>832</v>
      </c>
      <c r="F143" s="35">
        <v>375</v>
      </c>
      <c r="G143" s="34" t="s">
        <v>6</v>
      </c>
      <c r="H143" s="34"/>
      <c r="I143" s="34" t="s">
        <v>488</v>
      </c>
      <c r="J143" s="36" t="s">
        <v>831</v>
      </c>
      <c r="K143" s="34"/>
      <c r="L143" s="34"/>
      <c r="M143" s="34"/>
      <c r="N143" s="34"/>
      <c r="O143" s="34"/>
      <c r="P143" s="35">
        <v>375</v>
      </c>
      <c r="Q143" s="35">
        <v>375</v>
      </c>
      <c r="R143" s="35">
        <v>0</v>
      </c>
      <c r="S143" s="35">
        <v>375</v>
      </c>
      <c r="T143" s="35">
        <v>0</v>
      </c>
      <c r="U143" s="35">
        <v>0</v>
      </c>
      <c r="V143" s="35">
        <v>0</v>
      </c>
      <c r="W143" s="35">
        <v>0</v>
      </c>
      <c r="X143" s="35">
        <f t="shared" si="20"/>
        <v>0</v>
      </c>
      <c r="Y143" s="35">
        <f t="shared" si="17"/>
        <v>75</v>
      </c>
      <c r="Z143" s="35">
        <v>0</v>
      </c>
      <c r="AA143" s="35">
        <f t="shared" si="18"/>
        <v>375</v>
      </c>
      <c r="AB143" s="37">
        <v>0</v>
      </c>
      <c r="AC143" s="37"/>
      <c r="AD143" s="37">
        <f t="shared" si="21"/>
        <v>0</v>
      </c>
      <c r="AE143" s="34" t="s">
        <v>273</v>
      </c>
      <c r="AF143" s="34" t="s">
        <v>232</v>
      </c>
      <c r="AG143" s="34" t="s">
        <v>232</v>
      </c>
      <c r="AH143" s="34"/>
      <c r="AI143" s="34"/>
      <c r="AJ143" s="34"/>
      <c r="AK143" s="37"/>
      <c r="AL143" s="34"/>
      <c r="AM143" s="34"/>
      <c r="AN143" s="34"/>
      <c r="AO143" s="37"/>
      <c r="AP143" s="40">
        <v>300000000</v>
      </c>
      <c r="AQ143" s="41"/>
      <c r="AR143" s="41"/>
      <c r="AS143" s="41"/>
      <c r="AT143" s="41"/>
      <c r="AU143" s="42"/>
      <c r="AV143" s="42"/>
      <c r="AW143" s="38"/>
      <c r="AX143" s="37"/>
      <c r="AY143" s="37"/>
      <c r="AZ143" s="37">
        <v>265000</v>
      </c>
      <c r="BA143" s="37"/>
      <c r="BB143" s="34" t="s">
        <v>830</v>
      </c>
      <c r="BC143" s="34"/>
      <c r="BD143" s="34"/>
      <c r="BE143" s="34"/>
      <c r="BF143" s="34" t="s">
        <v>232</v>
      </c>
      <c r="BG143" s="34"/>
      <c r="BH143" s="37">
        <v>450000</v>
      </c>
      <c r="BI143" s="34" t="s">
        <v>1191</v>
      </c>
      <c r="BJ143" s="34" t="s">
        <v>1143</v>
      </c>
      <c r="BK143" s="34"/>
      <c r="BL143" s="34" t="s">
        <v>1164</v>
      </c>
      <c r="BM143" s="34" t="s">
        <v>513</v>
      </c>
      <c r="BN143" s="34"/>
      <c r="BO143" s="34"/>
      <c r="BP143" s="34"/>
      <c r="BQ143" s="34"/>
      <c r="BR143" s="27"/>
    </row>
    <row r="144" spans="1:70" s="25" customFormat="1" x14ac:dyDescent="0.2">
      <c r="A144" s="33">
        <v>44098</v>
      </c>
      <c r="B144" s="34" t="s">
        <v>200</v>
      </c>
      <c r="C144" s="34" t="s">
        <v>201</v>
      </c>
      <c r="D144" s="34" t="s">
        <v>579</v>
      </c>
      <c r="E144" s="34" t="s">
        <v>202</v>
      </c>
      <c r="F144" s="35">
        <v>634</v>
      </c>
      <c r="G144" s="34" t="s">
        <v>6</v>
      </c>
      <c r="H144" s="34" t="s">
        <v>1016</v>
      </c>
      <c r="I144" s="34" t="s">
        <v>390</v>
      </c>
      <c r="J144" s="34" t="s">
        <v>32</v>
      </c>
      <c r="K144" s="34"/>
      <c r="L144" s="34"/>
      <c r="M144" s="34"/>
      <c r="N144" s="34"/>
      <c r="O144" s="34"/>
      <c r="P144" s="35">
        <v>634</v>
      </c>
      <c r="Q144" s="35">
        <v>567</v>
      </c>
      <c r="R144" s="35">
        <v>0</v>
      </c>
      <c r="S144" s="35">
        <v>568</v>
      </c>
      <c r="T144" s="35">
        <v>0</v>
      </c>
      <c r="U144" s="35">
        <v>34</v>
      </c>
      <c r="V144" s="35">
        <v>32</v>
      </c>
      <c r="W144" s="35">
        <v>0</v>
      </c>
      <c r="X144" s="35">
        <f t="shared" si="20"/>
        <v>66</v>
      </c>
      <c r="Y144" s="35">
        <f t="shared" si="17"/>
        <v>126.8</v>
      </c>
      <c r="Z144" s="35">
        <v>0</v>
      </c>
      <c r="AA144" s="35">
        <f t="shared" si="18"/>
        <v>634</v>
      </c>
      <c r="AB144" s="37">
        <v>0</v>
      </c>
      <c r="AC144" s="37"/>
      <c r="AD144" s="37">
        <f t="shared" si="21"/>
        <v>0</v>
      </c>
      <c r="AE144" s="34" t="s">
        <v>358</v>
      </c>
      <c r="AF144" s="34" t="s">
        <v>233</v>
      </c>
      <c r="AG144" s="34" t="s">
        <v>233</v>
      </c>
      <c r="AH144" s="34" t="s">
        <v>366</v>
      </c>
      <c r="AI144" s="34" t="s">
        <v>241</v>
      </c>
      <c r="AJ144" s="34"/>
      <c r="AK144" s="37"/>
      <c r="AL144" s="34"/>
      <c r="AM144" s="34"/>
      <c r="AN144" s="34"/>
      <c r="AO144" s="37">
        <v>175920000</v>
      </c>
      <c r="AP144" s="37">
        <v>151190000</v>
      </c>
      <c r="AQ144" s="41">
        <v>24580000</v>
      </c>
      <c r="AR144" s="41">
        <v>340000</v>
      </c>
      <c r="AS144" s="41">
        <v>5580000</v>
      </c>
      <c r="AT144" s="41">
        <v>2890000</v>
      </c>
      <c r="AU144" s="42">
        <f>AQ144/AP144</f>
        <v>0.16257689000595277</v>
      </c>
      <c r="AV144" s="42">
        <v>0.13969999999999999</v>
      </c>
      <c r="AW144" s="38">
        <v>0.81</v>
      </c>
      <c r="AX144" s="37">
        <f>AS144/AW144</f>
        <v>6888888.8888888881</v>
      </c>
      <c r="AY144" s="37">
        <f>AT144/AW144</f>
        <v>3567901.2345679011</v>
      </c>
      <c r="AZ144" s="37"/>
      <c r="BA144" s="37"/>
      <c r="BB144" s="34"/>
      <c r="BC144" s="34"/>
      <c r="BD144" s="34"/>
      <c r="BE144" s="34"/>
      <c r="BF144" s="34" t="s">
        <v>232</v>
      </c>
      <c r="BG144" s="34"/>
      <c r="BH144" s="37"/>
      <c r="BI144" s="34" t="s">
        <v>1170</v>
      </c>
      <c r="BJ144" s="34" t="s">
        <v>1171</v>
      </c>
      <c r="BK144" s="34"/>
      <c r="BL144" s="34" t="s">
        <v>1184</v>
      </c>
      <c r="BM144" s="34" t="s">
        <v>1185</v>
      </c>
      <c r="BN144" s="34" t="s">
        <v>1183</v>
      </c>
      <c r="BO144" s="34"/>
      <c r="BP144" s="34"/>
      <c r="BQ144" s="34"/>
      <c r="BR144" s="27"/>
    </row>
    <row r="145" spans="1:70" s="25" customFormat="1" x14ac:dyDescent="0.2">
      <c r="A145" s="33">
        <v>41255</v>
      </c>
      <c r="B145" s="34" t="s">
        <v>677</v>
      </c>
      <c r="C145" s="34" t="s">
        <v>678</v>
      </c>
      <c r="D145" s="34" t="s">
        <v>425</v>
      </c>
      <c r="E145" s="34" t="s">
        <v>9</v>
      </c>
      <c r="F145" s="35">
        <v>92</v>
      </c>
      <c r="G145" s="34" t="s">
        <v>6</v>
      </c>
      <c r="H145" s="34" t="s">
        <v>1032</v>
      </c>
      <c r="I145" s="34" t="s">
        <v>389</v>
      </c>
      <c r="J145" s="36" t="s">
        <v>143</v>
      </c>
      <c r="K145" s="34" t="s">
        <v>143</v>
      </c>
      <c r="L145" s="34" t="s">
        <v>679</v>
      </c>
      <c r="M145" s="34"/>
      <c r="N145" s="34"/>
      <c r="O145" s="34"/>
      <c r="P145" s="35">
        <v>92</v>
      </c>
      <c r="Q145" s="35"/>
      <c r="R145" s="35"/>
      <c r="S145" s="35">
        <v>92</v>
      </c>
      <c r="T145" s="35">
        <v>0</v>
      </c>
      <c r="U145" s="35">
        <v>0</v>
      </c>
      <c r="V145" s="35">
        <v>0</v>
      </c>
      <c r="W145" s="35">
        <v>0</v>
      </c>
      <c r="X145" s="35">
        <f t="shared" si="20"/>
        <v>0</v>
      </c>
      <c r="Y145" s="35">
        <f t="shared" si="17"/>
        <v>18.400000000000002</v>
      </c>
      <c r="Z145" s="35">
        <v>0</v>
      </c>
      <c r="AA145" s="35">
        <f t="shared" si="18"/>
        <v>92</v>
      </c>
      <c r="AB145" s="37"/>
      <c r="AC145" s="37"/>
      <c r="AD145" s="37">
        <f t="shared" si="21"/>
        <v>0</v>
      </c>
      <c r="AE145" s="34"/>
      <c r="AF145" s="34" t="s">
        <v>232</v>
      </c>
      <c r="AG145" s="34" t="s">
        <v>232</v>
      </c>
      <c r="AH145" s="34"/>
      <c r="AI145" s="34"/>
      <c r="AJ145" s="34"/>
      <c r="AK145" s="37">
        <v>10600000</v>
      </c>
      <c r="AL145" s="34" t="s">
        <v>1004</v>
      </c>
      <c r="AM145" s="34"/>
      <c r="AN145" s="34"/>
      <c r="AO145" s="37">
        <v>13500000</v>
      </c>
      <c r="AP145" s="37"/>
      <c r="AQ145" s="41"/>
      <c r="AR145" s="41"/>
      <c r="AS145" s="41"/>
      <c r="AT145" s="41"/>
      <c r="AU145" s="42"/>
      <c r="AV145" s="42"/>
      <c r="AW145" s="38"/>
      <c r="AX145" s="37"/>
      <c r="AY145" s="37"/>
      <c r="AZ145" s="37"/>
      <c r="BA145" s="37"/>
      <c r="BB145" s="34"/>
      <c r="BC145" s="34"/>
      <c r="BD145" s="34"/>
      <c r="BE145" s="34"/>
      <c r="BF145" s="34" t="s">
        <v>232</v>
      </c>
      <c r="BG145" s="34"/>
      <c r="BH145" s="37"/>
      <c r="BI145" s="34" t="s">
        <v>1434</v>
      </c>
      <c r="BJ145" s="34" t="s">
        <v>1305</v>
      </c>
      <c r="BK145" s="34"/>
      <c r="BL145" s="34" t="s">
        <v>1456</v>
      </c>
      <c r="BM145" s="34" t="s">
        <v>679</v>
      </c>
      <c r="BN145" s="34"/>
      <c r="BO145" s="34"/>
      <c r="BP145" s="34"/>
      <c r="BQ145" s="34"/>
      <c r="BR145" s="27"/>
    </row>
    <row r="146" spans="1:70" s="25" customFormat="1" x14ac:dyDescent="0.2">
      <c r="A146" s="33">
        <v>44098</v>
      </c>
      <c r="B146" s="34" t="s">
        <v>203</v>
      </c>
      <c r="C146" s="34" t="s">
        <v>204</v>
      </c>
      <c r="D146" s="34" t="s">
        <v>394</v>
      </c>
      <c r="E146" s="34" t="s">
        <v>195</v>
      </c>
      <c r="F146" s="35">
        <v>390</v>
      </c>
      <c r="G146" s="34" t="s">
        <v>196</v>
      </c>
      <c r="H146" s="34"/>
      <c r="I146" s="34" t="s">
        <v>390</v>
      </c>
      <c r="J146" s="34" t="s">
        <v>334</v>
      </c>
      <c r="K146" s="34"/>
      <c r="L146" s="34" t="s">
        <v>343</v>
      </c>
      <c r="M146" s="34"/>
      <c r="N146" s="34"/>
      <c r="O146" s="34"/>
      <c r="P146" s="35">
        <v>390</v>
      </c>
      <c r="Q146" s="35">
        <v>0</v>
      </c>
      <c r="R146" s="35">
        <v>390</v>
      </c>
      <c r="S146" s="35">
        <f>Q146+R146</f>
        <v>390</v>
      </c>
      <c r="T146" s="35">
        <v>0</v>
      </c>
      <c r="U146" s="35">
        <v>0</v>
      </c>
      <c r="V146" s="35">
        <v>0</v>
      </c>
      <c r="W146" s="35">
        <v>0</v>
      </c>
      <c r="X146" s="35">
        <f t="shared" si="20"/>
        <v>0</v>
      </c>
      <c r="Y146" s="35">
        <f t="shared" si="17"/>
        <v>78</v>
      </c>
      <c r="Z146" s="35">
        <v>0</v>
      </c>
      <c r="AA146" s="35">
        <f t="shared" si="18"/>
        <v>390</v>
      </c>
      <c r="AB146" s="37">
        <v>0</v>
      </c>
      <c r="AC146" s="37"/>
      <c r="AD146" s="37">
        <f t="shared" si="21"/>
        <v>0</v>
      </c>
      <c r="AE146" s="34"/>
      <c r="AF146" s="34" t="s">
        <v>232</v>
      </c>
      <c r="AG146" s="34" t="s">
        <v>232</v>
      </c>
      <c r="AH146" s="34"/>
      <c r="AI146" s="34"/>
      <c r="AJ146" s="34"/>
      <c r="AK146" s="37"/>
      <c r="AL146" s="34"/>
      <c r="AM146" s="34"/>
      <c r="AN146" s="34"/>
      <c r="AO146" s="37">
        <v>100090000</v>
      </c>
      <c r="AP146" s="37">
        <v>84970000</v>
      </c>
      <c r="AQ146" s="41">
        <v>15010000</v>
      </c>
      <c r="AR146" s="41">
        <v>360000</v>
      </c>
      <c r="AS146" s="41">
        <v>4930000</v>
      </c>
      <c r="AT146" s="41">
        <v>4490000</v>
      </c>
      <c r="AU146" s="42">
        <f>AQ146/AP146</f>
        <v>0.17665058255855007</v>
      </c>
      <c r="AV146" s="42">
        <v>0.15</v>
      </c>
      <c r="AW146" s="38">
        <v>0.78</v>
      </c>
      <c r="AX146" s="37">
        <f>AS146/AW146</f>
        <v>6320512.82051282</v>
      </c>
      <c r="AY146" s="37">
        <f>AT146/AW146</f>
        <v>5756410.256410256</v>
      </c>
      <c r="AZ146" s="37"/>
      <c r="BA146" s="37"/>
      <c r="BB146" s="34"/>
      <c r="BC146" s="34"/>
      <c r="BD146" s="34"/>
      <c r="BE146" s="34"/>
      <c r="BF146" s="34" t="s">
        <v>232</v>
      </c>
      <c r="BG146" s="34"/>
      <c r="BH146" s="37"/>
      <c r="BI146" s="34" t="s">
        <v>1191</v>
      </c>
      <c r="BJ146" s="34" t="s">
        <v>1143</v>
      </c>
      <c r="BK146" s="34"/>
      <c r="BL146" s="34" t="s">
        <v>1249</v>
      </c>
      <c r="BM146" s="34" t="s">
        <v>5</v>
      </c>
      <c r="BN146" s="34"/>
      <c r="BO146" s="34"/>
      <c r="BP146" s="34"/>
      <c r="BQ146" s="34"/>
      <c r="BR146" s="27"/>
    </row>
    <row r="147" spans="1:70" s="25" customFormat="1" x14ac:dyDescent="0.2">
      <c r="A147" s="33">
        <v>44042</v>
      </c>
      <c r="B147" s="34" t="s">
        <v>193</v>
      </c>
      <c r="C147" s="34" t="s">
        <v>194</v>
      </c>
      <c r="D147" s="34" t="s">
        <v>394</v>
      </c>
      <c r="E147" s="34" t="s">
        <v>195</v>
      </c>
      <c r="F147" s="35">
        <v>374</v>
      </c>
      <c r="G147" s="34" t="s">
        <v>196</v>
      </c>
      <c r="H147" s="34"/>
      <c r="I147" s="34" t="s">
        <v>390</v>
      </c>
      <c r="J147" s="34" t="s">
        <v>334</v>
      </c>
      <c r="K147" s="34"/>
      <c r="L147" s="34" t="s">
        <v>343</v>
      </c>
      <c r="M147" s="34"/>
      <c r="N147" s="34"/>
      <c r="O147" s="34"/>
      <c r="P147" s="35">
        <v>374</v>
      </c>
      <c r="Q147" s="35">
        <v>0</v>
      </c>
      <c r="R147" s="35">
        <v>374</v>
      </c>
      <c r="S147" s="35">
        <f>Q147+R147</f>
        <v>374</v>
      </c>
      <c r="T147" s="35">
        <v>0</v>
      </c>
      <c r="U147" s="35">
        <v>0</v>
      </c>
      <c r="V147" s="35">
        <v>0</v>
      </c>
      <c r="W147" s="35">
        <v>0</v>
      </c>
      <c r="X147" s="35">
        <f t="shared" si="20"/>
        <v>0</v>
      </c>
      <c r="Y147" s="35">
        <f t="shared" si="17"/>
        <v>74.800000000000011</v>
      </c>
      <c r="Z147" s="35">
        <v>0</v>
      </c>
      <c r="AA147" s="35">
        <f t="shared" si="18"/>
        <v>374</v>
      </c>
      <c r="AB147" s="37">
        <v>0</v>
      </c>
      <c r="AC147" s="37"/>
      <c r="AD147" s="37">
        <f t="shared" si="21"/>
        <v>0</v>
      </c>
      <c r="AE147" s="34"/>
      <c r="AF147" s="34" t="s">
        <v>232</v>
      </c>
      <c r="AG147" s="34" t="s">
        <v>232</v>
      </c>
      <c r="AH147" s="34"/>
      <c r="AI147" s="34"/>
      <c r="AJ147" s="34"/>
      <c r="AK147" s="37"/>
      <c r="AL147" s="34"/>
      <c r="AM147" s="34"/>
      <c r="AN147" s="34"/>
      <c r="AO147" s="37">
        <v>122110000</v>
      </c>
      <c r="AP147" s="37">
        <v>108060000</v>
      </c>
      <c r="AQ147" s="41">
        <v>18320000</v>
      </c>
      <c r="AR147" s="41">
        <v>700000</v>
      </c>
      <c r="AS147" s="41">
        <v>4050000</v>
      </c>
      <c r="AT147" s="41">
        <v>4010000</v>
      </c>
      <c r="AU147" s="42">
        <f>AQ147/AP147</f>
        <v>0.16953544327225614</v>
      </c>
      <c r="AV147" s="42">
        <v>0.15</v>
      </c>
      <c r="AW147" s="38">
        <v>0.4</v>
      </c>
      <c r="AX147" s="37">
        <f>AS147/AW147</f>
        <v>10125000</v>
      </c>
      <c r="AY147" s="37">
        <f>AT147/AW147</f>
        <v>10025000</v>
      </c>
      <c r="AZ147" s="37"/>
      <c r="BA147" s="37"/>
      <c r="BB147" s="34"/>
      <c r="BC147" s="34"/>
      <c r="BD147" s="34"/>
      <c r="BE147" s="34"/>
      <c r="BF147" s="34" t="s">
        <v>232</v>
      </c>
      <c r="BG147" s="34"/>
      <c r="BH147" s="37"/>
      <c r="BI147" s="34" t="s">
        <v>1191</v>
      </c>
      <c r="BJ147" s="34" t="s">
        <v>1143</v>
      </c>
      <c r="BK147" s="34"/>
      <c r="BL147" s="34" t="s">
        <v>1299</v>
      </c>
      <c r="BM147" s="34" t="s">
        <v>5</v>
      </c>
      <c r="BN147" s="34"/>
      <c r="BO147" s="34"/>
      <c r="BP147" s="34"/>
      <c r="BQ147" s="34"/>
      <c r="BR147" s="27"/>
    </row>
    <row r="148" spans="1:70" s="25" customFormat="1" x14ac:dyDescent="0.2">
      <c r="A148" s="51">
        <v>43300</v>
      </c>
      <c r="B148" s="50" t="s">
        <v>758</v>
      </c>
      <c r="C148" s="50" t="s">
        <v>114</v>
      </c>
      <c r="D148" s="50" t="s">
        <v>425</v>
      </c>
      <c r="E148" s="50" t="s">
        <v>69</v>
      </c>
      <c r="F148" s="35">
        <v>421</v>
      </c>
      <c r="G148" s="50" t="s">
        <v>6</v>
      </c>
      <c r="H148" s="34" t="s">
        <v>381</v>
      </c>
      <c r="I148" s="34" t="s">
        <v>488</v>
      </c>
      <c r="J148" s="34" t="s">
        <v>759</v>
      </c>
      <c r="K148" s="34" t="s">
        <v>760</v>
      </c>
      <c r="L148" s="34" t="s">
        <v>761</v>
      </c>
      <c r="M148" s="34" t="s">
        <v>762</v>
      </c>
      <c r="N148" s="34"/>
      <c r="O148" s="34"/>
      <c r="P148" s="35">
        <v>421</v>
      </c>
      <c r="Q148" s="35"/>
      <c r="R148" s="35"/>
      <c r="S148" s="35">
        <v>421</v>
      </c>
      <c r="T148" s="35">
        <v>0</v>
      </c>
      <c r="U148" s="35">
        <v>0</v>
      </c>
      <c r="V148" s="35">
        <v>0</v>
      </c>
      <c r="W148" s="35">
        <v>0</v>
      </c>
      <c r="X148" s="35">
        <f t="shared" si="20"/>
        <v>0</v>
      </c>
      <c r="Y148" s="35">
        <f t="shared" si="17"/>
        <v>84.2</v>
      </c>
      <c r="Z148" s="35">
        <v>0</v>
      </c>
      <c r="AA148" s="35">
        <f t="shared" si="18"/>
        <v>421</v>
      </c>
      <c r="AB148" s="37">
        <v>0</v>
      </c>
      <c r="AC148" s="37">
        <v>100000</v>
      </c>
      <c r="AD148" s="37">
        <f t="shared" si="21"/>
        <v>100000</v>
      </c>
      <c r="AE148" s="34" t="s">
        <v>757</v>
      </c>
      <c r="AF148" s="34" t="s">
        <v>232</v>
      </c>
      <c r="AG148" s="34" t="s">
        <v>232</v>
      </c>
      <c r="AH148" s="34"/>
      <c r="AI148" s="34"/>
      <c r="AJ148" s="34"/>
      <c r="AK148" s="37"/>
      <c r="AL148" s="34"/>
      <c r="AM148" s="34"/>
      <c r="AN148" s="34"/>
      <c r="AO148" s="37"/>
      <c r="AP148" s="40"/>
      <c r="AQ148" s="41"/>
      <c r="AR148" s="41"/>
      <c r="AS148" s="41"/>
      <c r="AT148" s="41"/>
      <c r="AU148" s="42"/>
      <c r="AV148" s="34"/>
      <c r="AW148" s="34"/>
      <c r="AX148" s="37"/>
      <c r="AY148" s="37"/>
      <c r="AZ148" s="37" t="s">
        <v>280</v>
      </c>
      <c r="BA148" s="37"/>
      <c r="BB148" s="34"/>
      <c r="BC148" s="34"/>
      <c r="BD148" s="34"/>
      <c r="BE148" s="34"/>
      <c r="BF148" s="34" t="s">
        <v>233</v>
      </c>
      <c r="BG148" s="34"/>
      <c r="BH148" s="37">
        <v>600000</v>
      </c>
      <c r="BI148" s="34" t="s">
        <v>1244</v>
      </c>
      <c r="BJ148" s="34" t="s">
        <v>400</v>
      </c>
      <c r="BK148" s="34"/>
      <c r="BL148" s="34" t="s">
        <v>1328</v>
      </c>
      <c r="BM148" s="34"/>
      <c r="BN148" s="34"/>
      <c r="BO148" s="34"/>
      <c r="BP148" s="34"/>
      <c r="BQ148" s="34" t="s">
        <v>1245</v>
      </c>
      <c r="BR148" s="27"/>
    </row>
    <row r="149" spans="1:70" s="25" customFormat="1" x14ac:dyDescent="0.2">
      <c r="A149" s="33">
        <v>42635</v>
      </c>
      <c r="B149" s="50" t="s">
        <v>843</v>
      </c>
      <c r="C149" s="34" t="s">
        <v>115</v>
      </c>
      <c r="D149" s="34" t="s">
        <v>13</v>
      </c>
      <c r="E149" s="34" t="s">
        <v>116</v>
      </c>
      <c r="F149" s="35">
        <v>201</v>
      </c>
      <c r="G149" s="34" t="s">
        <v>379</v>
      </c>
      <c r="H149" s="34"/>
      <c r="I149" s="34" t="s">
        <v>389</v>
      </c>
      <c r="J149" s="36" t="s">
        <v>140</v>
      </c>
      <c r="K149" s="34" t="s">
        <v>312</v>
      </c>
      <c r="L149" s="34" t="s">
        <v>842</v>
      </c>
      <c r="M149" s="34"/>
      <c r="N149" s="34"/>
      <c r="O149" s="34" t="s">
        <v>844</v>
      </c>
      <c r="P149" s="35">
        <v>201</v>
      </c>
      <c r="Q149" s="35"/>
      <c r="R149" s="35"/>
      <c r="S149" s="35">
        <v>201</v>
      </c>
      <c r="T149" s="35">
        <v>0</v>
      </c>
      <c r="U149" s="35">
        <v>0</v>
      </c>
      <c r="V149" s="35">
        <v>0</v>
      </c>
      <c r="W149" s="35">
        <v>0</v>
      </c>
      <c r="X149" s="35">
        <f t="shared" si="20"/>
        <v>0</v>
      </c>
      <c r="Y149" s="35">
        <f t="shared" si="17"/>
        <v>40.199999999999996</v>
      </c>
      <c r="Z149" s="35">
        <v>0</v>
      </c>
      <c r="AA149" s="35">
        <f t="shared" si="18"/>
        <v>201</v>
      </c>
      <c r="AB149" s="37">
        <v>0</v>
      </c>
      <c r="AC149" s="37"/>
      <c r="AD149" s="37">
        <f t="shared" si="21"/>
        <v>0</v>
      </c>
      <c r="AE149" s="34"/>
      <c r="AF149" s="34" t="s">
        <v>233</v>
      </c>
      <c r="AG149" s="34" t="s">
        <v>233</v>
      </c>
      <c r="AH149" s="34" t="s">
        <v>245</v>
      </c>
      <c r="AI149" s="34" t="s">
        <v>246</v>
      </c>
      <c r="AJ149" s="34" t="s">
        <v>247</v>
      </c>
      <c r="AK149" s="37"/>
      <c r="AL149" s="34"/>
      <c r="AM149" s="34"/>
      <c r="AN149" s="34"/>
      <c r="AO149" s="37">
        <v>28000000</v>
      </c>
      <c r="AP149" s="40">
        <v>28000000</v>
      </c>
      <c r="AQ149" s="41"/>
      <c r="AR149" s="41"/>
      <c r="AS149" s="41"/>
      <c r="AT149" s="41"/>
      <c r="AU149" s="42"/>
      <c r="AV149" s="34"/>
      <c r="AW149" s="34"/>
      <c r="AX149" s="37"/>
      <c r="AY149" s="37"/>
      <c r="AZ149" s="37" t="s">
        <v>280</v>
      </c>
      <c r="BA149" s="37"/>
      <c r="BB149" s="34" t="s">
        <v>974</v>
      </c>
      <c r="BC149" s="34">
        <v>835</v>
      </c>
      <c r="BD149" s="34"/>
      <c r="BE149" s="34"/>
      <c r="BF149" s="34" t="s">
        <v>232</v>
      </c>
      <c r="BG149" s="34"/>
      <c r="BH149" s="37">
        <v>241200</v>
      </c>
      <c r="BI149" s="34" t="s">
        <v>1144</v>
      </c>
      <c r="BJ149" s="34" t="s">
        <v>1143</v>
      </c>
      <c r="BK149" s="34"/>
      <c r="BL149" s="34" t="s">
        <v>1308</v>
      </c>
      <c r="BM149" s="34" t="s">
        <v>842</v>
      </c>
      <c r="BN149" s="34"/>
      <c r="BO149" s="34"/>
      <c r="BP149" s="34"/>
      <c r="BQ149" s="34"/>
      <c r="BR149" s="27"/>
    </row>
    <row r="150" spans="1:70" s="25" customFormat="1" x14ac:dyDescent="0.2">
      <c r="A150" s="33">
        <v>41949</v>
      </c>
      <c r="B150" s="50" t="s">
        <v>845</v>
      </c>
      <c r="C150" s="34" t="s">
        <v>466</v>
      </c>
      <c r="D150" s="34" t="s">
        <v>425</v>
      </c>
      <c r="E150" s="50" t="s">
        <v>666</v>
      </c>
      <c r="F150" s="35">
        <v>491</v>
      </c>
      <c r="G150" s="34" t="s">
        <v>6</v>
      </c>
      <c r="H150" s="34" t="s">
        <v>381</v>
      </c>
      <c r="I150" s="34" t="s">
        <v>389</v>
      </c>
      <c r="J150" s="36" t="s">
        <v>5</v>
      </c>
      <c r="K150" s="34"/>
      <c r="L150" s="34" t="s">
        <v>846</v>
      </c>
      <c r="M150" s="34"/>
      <c r="N150" s="34"/>
      <c r="O150" s="34"/>
      <c r="P150" s="35">
        <v>491</v>
      </c>
      <c r="Q150" s="35"/>
      <c r="R150" s="35"/>
      <c r="S150" s="35">
        <v>491</v>
      </c>
      <c r="T150" s="35">
        <v>0</v>
      </c>
      <c r="U150" s="35">
        <v>0</v>
      </c>
      <c r="V150" s="35">
        <v>0</v>
      </c>
      <c r="W150" s="35">
        <v>0</v>
      </c>
      <c r="X150" s="35">
        <f t="shared" si="20"/>
        <v>0</v>
      </c>
      <c r="Y150" s="35">
        <f t="shared" si="17"/>
        <v>98.2</v>
      </c>
      <c r="Z150" s="35">
        <v>0</v>
      </c>
      <c r="AA150" s="35">
        <f t="shared" si="18"/>
        <v>491</v>
      </c>
      <c r="AB150" s="37">
        <v>0</v>
      </c>
      <c r="AC150" s="37">
        <v>470000</v>
      </c>
      <c r="AD150" s="37">
        <f t="shared" si="21"/>
        <v>470000</v>
      </c>
      <c r="AE150" s="34" t="s">
        <v>848</v>
      </c>
      <c r="AF150" s="34" t="s">
        <v>232</v>
      </c>
      <c r="AG150" s="34" t="s">
        <v>232</v>
      </c>
      <c r="AH150" s="34"/>
      <c r="AI150" s="34"/>
      <c r="AJ150" s="34"/>
      <c r="AK150" s="37">
        <v>42500000</v>
      </c>
      <c r="AL150" s="34" t="s">
        <v>275</v>
      </c>
      <c r="AM150" s="34" t="s">
        <v>369</v>
      </c>
      <c r="AN150" s="34" t="s">
        <v>847</v>
      </c>
      <c r="AO150" s="37"/>
      <c r="AP150" s="40"/>
      <c r="AQ150" s="41"/>
      <c r="AR150" s="41"/>
      <c r="AS150" s="41"/>
      <c r="AT150" s="41"/>
      <c r="AU150" s="42"/>
      <c r="AV150" s="34"/>
      <c r="AW150" s="34"/>
      <c r="AX150" s="37"/>
      <c r="AY150" s="37"/>
      <c r="AZ150" s="37">
        <v>224000</v>
      </c>
      <c r="BA150" s="37"/>
      <c r="BB150" s="34"/>
      <c r="BC150" s="34"/>
      <c r="BD150" s="34"/>
      <c r="BE150" s="34"/>
      <c r="BF150" s="34" t="s">
        <v>232</v>
      </c>
      <c r="BG150" s="34"/>
      <c r="BH150" s="37"/>
      <c r="BI150" s="34" t="s">
        <v>1246</v>
      </c>
      <c r="BJ150" s="34" t="s">
        <v>1207</v>
      </c>
      <c r="BK150" s="34"/>
      <c r="BL150" s="34"/>
      <c r="BM150" s="34" t="s">
        <v>1247</v>
      </c>
      <c r="BN150" s="34"/>
      <c r="BO150" s="34"/>
      <c r="BP150" s="34"/>
      <c r="BQ150" s="34"/>
      <c r="BR150" s="27"/>
    </row>
    <row r="151" spans="1:70" s="25" customFormat="1" x14ac:dyDescent="0.2">
      <c r="A151" s="33">
        <v>41956</v>
      </c>
      <c r="B151" s="34" t="s">
        <v>440</v>
      </c>
      <c r="C151" s="34" t="s">
        <v>782</v>
      </c>
      <c r="D151" s="34" t="s">
        <v>13</v>
      </c>
      <c r="E151" s="34" t="s">
        <v>663</v>
      </c>
      <c r="F151" s="35">
        <v>111</v>
      </c>
      <c r="G151" s="34" t="s">
        <v>379</v>
      </c>
      <c r="H151" s="34" t="s">
        <v>915</v>
      </c>
      <c r="I151" s="34" t="s">
        <v>389</v>
      </c>
      <c r="J151" s="36" t="s">
        <v>118</v>
      </c>
      <c r="K151" s="34"/>
      <c r="L151" s="34"/>
      <c r="M151" s="34" t="s">
        <v>785</v>
      </c>
      <c r="N151" s="34"/>
      <c r="O151" s="34" t="s">
        <v>786</v>
      </c>
      <c r="P151" s="35">
        <v>111</v>
      </c>
      <c r="Q151" s="35">
        <v>0</v>
      </c>
      <c r="R151" s="35">
        <v>111</v>
      </c>
      <c r="S151" s="35">
        <v>111</v>
      </c>
      <c r="T151" s="35">
        <v>0</v>
      </c>
      <c r="U151" s="35">
        <v>0</v>
      </c>
      <c r="V151" s="35">
        <v>0</v>
      </c>
      <c r="W151" s="35">
        <v>0</v>
      </c>
      <c r="X151" s="35">
        <f t="shared" si="20"/>
        <v>0</v>
      </c>
      <c r="Y151" s="35">
        <f t="shared" si="17"/>
        <v>22.200000000000003</v>
      </c>
      <c r="Z151" s="35">
        <v>0</v>
      </c>
      <c r="AA151" s="35">
        <f t="shared" si="18"/>
        <v>111</v>
      </c>
      <c r="AB151" s="37"/>
      <c r="AC151" s="37"/>
      <c r="AD151" s="37">
        <f t="shared" si="21"/>
        <v>0</v>
      </c>
      <c r="AE151" s="34"/>
      <c r="AF151" s="34" t="s">
        <v>232</v>
      </c>
      <c r="AG151" s="34" t="s">
        <v>232</v>
      </c>
      <c r="AH151" s="34"/>
      <c r="AI151" s="34"/>
      <c r="AJ151" s="34"/>
      <c r="AK151" s="37"/>
      <c r="AL151" s="34"/>
      <c r="AM151" s="34"/>
      <c r="AN151" s="34"/>
      <c r="AO151" s="37"/>
      <c r="AP151" s="40"/>
      <c r="AQ151" s="41"/>
      <c r="AR151" s="41"/>
      <c r="AS151" s="41"/>
      <c r="AT151" s="41"/>
      <c r="AU151" s="42"/>
      <c r="AV151" s="34"/>
      <c r="AW151" s="34"/>
      <c r="AX151" s="37"/>
      <c r="AY151" s="37"/>
      <c r="AZ151" s="37"/>
      <c r="BA151" s="37"/>
      <c r="BB151" s="34"/>
      <c r="BC151" s="34"/>
      <c r="BD151" s="34"/>
      <c r="BE151" s="34"/>
      <c r="BF151" s="34" t="s">
        <v>233</v>
      </c>
      <c r="BG151" s="34" t="s">
        <v>975</v>
      </c>
      <c r="BH151" s="37"/>
      <c r="BI151" s="34" t="s">
        <v>1437</v>
      </c>
      <c r="BJ151" s="34" t="s">
        <v>1355</v>
      </c>
      <c r="BK151" s="34"/>
      <c r="BL151" s="34" t="s">
        <v>1355</v>
      </c>
      <c r="BM151" s="34" t="s">
        <v>783</v>
      </c>
      <c r="BN151" s="34"/>
      <c r="BO151" s="34"/>
      <c r="BP151" s="34"/>
      <c r="BQ151" s="34"/>
      <c r="BR151" s="27"/>
    </row>
    <row r="152" spans="1:70" s="25" customFormat="1" x14ac:dyDescent="0.2">
      <c r="A152" s="33">
        <v>42348</v>
      </c>
      <c r="B152" s="34" t="s">
        <v>616</v>
      </c>
      <c r="C152" s="34" t="s">
        <v>781</v>
      </c>
      <c r="D152" s="34" t="s">
        <v>13</v>
      </c>
      <c r="E152" s="34" t="s">
        <v>117</v>
      </c>
      <c r="F152" s="35">
        <v>201</v>
      </c>
      <c r="G152" s="34" t="s">
        <v>379</v>
      </c>
      <c r="H152" s="34" t="s">
        <v>25</v>
      </c>
      <c r="I152" s="34" t="s">
        <v>488</v>
      </c>
      <c r="J152" s="34" t="s">
        <v>784</v>
      </c>
      <c r="K152" s="34"/>
      <c r="L152" s="34" t="s">
        <v>783</v>
      </c>
      <c r="M152" s="34" t="s">
        <v>785</v>
      </c>
      <c r="N152" s="34"/>
      <c r="O152" s="34" t="s">
        <v>130</v>
      </c>
      <c r="P152" s="35">
        <v>201</v>
      </c>
      <c r="Q152" s="35"/>
      <c r="R152" s="35"/>
      <c r="S152" s="35">
        <v>201</v>
      </c>
      <c r="T152" s="35">
        <v>0</v>
      </c>
      <c r="U152" s="35">
        <v>0</v>
      </c>
      <c r="V152" s="35">
        <v>0</v>
      </c>
      <c r="W152" s="35">
        <v>0</v>
      </c>
      <c r="X152" s="35">
        <f t="shared" si="20"/>
        <v>0</v>
      </c>
      <c r="Y152" s="35">
        <f t="shared" si="17"/>
        <v>40.199999999999996</v>
      </c>
      <c r="Z152" s="35">
        <v>0</v>
      </c>
      <c r="AA152" s="35">
        <f t="shared" si="18"/>
        <v>201</v>
      </c>
      <c r="AB152" s="37">
        <v>0</v>
      </c>
      <c r="AC152" s="37"/>
      <c r="AD152" s="37">
        <f t="shared" si="21"/>
        <v>0</v>
      </c>
      <c r="AE152" s="34"/>
      <c r="AF152" s="34" t="s">
        <v>232</v>
      </c>
      <c r="AG152" s="34" t="s">
        <v>232</v>
      </c>
      <c r="AH152" s="34"/>
      <c r="AI152" s="34"/>
      <c r="AJ152" s="34"/>
      <c r="AK152" s="37"/>
      <c r="AL152" s="34"/>
      <c r="AM152" s="34"/>
      <c r="AN152" s="34"/>
      <c r="AO152" s="37">
        <v>32000000</v>
      </c>
      <c r="AP152" s="40">
        <v>32000000</v>
      </c>
      <c r="AQ152" s="41"/>
      <c r="AR152" s="41"/>
      <c r="AS152" s="41"/>
      <c r="AT152" s="41"/>
      <c r="AU152" s="42"/>
      <c r="AV152" s="34"/>
      <c r="AW152" s="34"/>
      <c r="AX152" s="37"/>
      <c r="AY152" s="37"/>
      <c r="AZ152" s="37" t="s">
        <v>280</v>
      </c>
      <c r="BA152" s="37"/>
      <c r="BB152" s="34"/>
      <c r="BC152" s="34"/>
      <c r="BD152" s="34"/>
      <c r="BE152" s="34"/>
      <c r="BF152" s="34" t="s">
        <v>233</v>
      </c>
      <c r="BG152" s="34"/>
      <c r="BH152" s="37">
        <v>241200</v>
      </c>
      <c r="BI152" s="34" t="s">
        <v>1354</v>
      </c>
      <c r="BJ152" s="34" t="s">
        <v>1355</v>
      </c>
      <c r="BK152" s="34"/>
      <c r="BL152" s="34" t="s">
        <v>1355</v>
      </c>
      <c r="BM152" s="34" t="s">
        <v>783</v>
      </c>
      <c r="BN152" s="34"/>
      <c r="BO152" s="34"/>
      <c r="BP152" s="34"/>
      <c r="BQ152" s="34"/>
      <c r="BR152" s="27"/>
    </row>
    <row r="153" spans="1:70" s="25" customFormat="1" x14ac:dyDescent="0.2">
      <c r="A153" s="33">
        <v>42250</v>
      </c>
      <c r="B153" s="34" t="s">
        <v>878</v>
      </c>
      <c r="C153" s="34" t="s">
        <v>877</v>
      </c>
      <c r="D153" s="34" t="s">
        <v>45</v>
      </c>
      <c r="E153" s="34" t="s">
        <v>546</v>
      </c>
      <c r="F153" s="35">
        <v>1100</v>
      </c>
      <c r="G153" s="34" t="s">
        <v>6</v>
      </c>
      <c r="H153" s="34" t="s">
        <v>25</v>
      </c>
      <c r="I153" s="34" t="s">
        <v>488</v>
      </c>
      <c r="J153" s="34" t="s">
        <v>121</v>
      </c>
      <c r="K153" s="34"/>
      <c r="L153" s="34"/>
      <c r="M153" s="34"/>
      <c r="N153" s="34"/>
      <c r="O153" s="34"/>
      <c r="P153" s="35">
        <v>1100</v>
      </c>
      <c r="Q153" s="35"/>
      <c r="R153" s="35"/>
      <c r="S153" s="35">
        <v>1100</v>
      </c>
      <c r="T153" s="35">
        <v>0</v>
      </c>
      <c r="U153" s="35">
        <v>0</v>
      </c>
      <c r="V153" s="35">
        <v>0</v>
      </c>
      <c r="W153" s="35">
        <v>0</v>
      </c>
      <c r="X153" s="35">
        <f t="shared" si="20"/>
        <v>0</v>
      </c>
      <c r="Y153" s="35">
        <f t="shared" si="17"/>
        <v>220</v>
      </c>
      <c r="Z153" s="35">
        <v>0</v>
      </c>
      <c r="AA153" s="35">
        <f t="shared" si="18"/>
        <v>1100</v>
      </c>
      <c r="AB153" s="37">
        <v>0</v>
      </c>
      <c r="AC153" s="37">
        <v>1300740</v>
      </c>
      <c r="AD153" s="37">
        <f t="shared" si="21"/>
        <v>1300740</v>
      </c>
      <c r="AE153" s="34" t="s">
        <v>879</v>
      </c>
      <c r="AF153" s="34" t="s">
        <v>232</v>
      </c>
      <c r="AG153" s="34" t="s">
        <v>232</v>
      </c>
      <c r="AH153" s="34"/>
      <c r="AI153" s="34"/>
      <c r="AJ153" s="34"/>
      <c r="AK153" s="37"/>
      <c r="AL153" s="34"/>
      <c r="AM153" s="34"/>
      <c r="AN153" s="34"/>
      <c r="AO153" s="37">
        <v>200000000</v>
      </c>
      <c r="AP153" s="40">
        <v>110000000</v>
      </c>
      <c r="AQ153" s="41"/>
      <c r="AR153" s="41"/>
      <c r="AS153" s="41"/>
      <c r="AT153" s="41"/>
      <c r="AU153" s="42"/>
      <c r="AV153" s="34"/>
      <c r="AW153" s="34"/>
      <c r="AX153" s="37"/>
      <c r="AY153" s="37"/>
      <c r="AZ153" s="37">
        <v>154950</v>
      </c>
      <c r="BA153" s="37"/>
      <c r="BB153" s="34" t="s">
        <v>298</v>
      </c>
      <c r="BC153" s="34"/>
      <c r="BD153" s="34"/>
      <c r="BE153" s="34"/>
      <c r="BF153" s="34" t="s">
        <v>233</v>
      </c>
      <c r="BG153" s="34"/>
      <c r="BH153" s="37">
        <v>1320000</v>
      </c>
      <c r="BI153" s="34" t="s">
        <v>1178</v>
      </c>
      <c r="BJ153" s="34" t="s">
        <v>1198</v>
      </c>
      <c r="BK153" s="34"/>
      <c r="BL153" s="34" t="s">
        <v>1179</v>
      </c>
      <c r="BM153" s="34" t="s">
        <v>1169</v>
      </c>
      <c r="BN153" s="34"/>
      <c r="BO153" s="34"/>
      <c r="BP153" s="34"/>
      <c r="BQ153" s="34"/>
      <c r="BR153" s="27"/>
    </row>
    <row r="154" spans="1:70" s="25" customFormat="1" x14ac:dyDescent="0.2">
      <c r="A154" s="33">
        <v>43044</v>
      </c>
      <c r="B154" s="34" t="s">
        <v>1349</v>
      </c>
      <c r="C154" s="34" t="s">
        <v>122</v>
      </c>
      <c r="D154" s="34" t="s">
        <v>45</v>
      </c>
      <c r="E154" s="34" t="s">
        <v>885</v>
      </c>
      <c r="F154" s="35">
        <v>191</v>
      </c>
      <c r="G154" s="34" t="s">
        <v>6</v>
      </c>
      <c r="H154" s="34" t="s">
        <v>25</v>
      </c>
      <c r="I154" s="34" t="s">
        <v>488</v>
      </c>
      <c r="J154" s="36" t="s">
        <v>866</v>
      </c>
      <c r="K154" s="34" t="s">
        <v>130</v>
      </c>
      <c r="L154" s="34" t="s">
        <v>865</v>
      </c>
      <c r="M154" s="34"/>
      <c r="N154" s="34" t="s">
        <v>314</v>
      </c>
      <c r="O154" s="34"/>
      <c r="P154" s="35">
        <v>191</v>
      </c>
      <c r="Q154" s="35"/>
      <c r="R154" s="35"/>
      <c r="S154" s="35">
        <v>191</v>
      </c>
      <c r="T154" s="35">
        <v>0</v>
      </c>
      <c r="U154" s="35">
        <v>0</v>
      </c>
      <c r="V154" s="35">
        <v>0</v>
      </c>
      <c r="W154" s="35">
        <v>0</v>
      </c>
      <c r="X154" s="35">
        <f t="shared" si="20"/>
        <v>0</v>
      </c>
      <c r="Y154" s="35">
        <f t="shared" si="17"/>
        <v>38.199999999999996</v>
      </c>
      <c r="Z154" s="35">
        <v>0</v>
      </c>
      <c r="AA154" s="35">
        <f t="shared" si="18"/>
        <v>191</v>
      </c>
      <c r="AB154" s="37">
        <v>0</v>
      </c>
      <c r="AC154" s="37"/>
      <c r="AD154" s="37">
        <f t="shared" si="21"/>
        <v>0</v>
      </c>
      <c r="AE154" s="34"/>
      <c r="AF154" s="34" t="s">
        <v>232</v>
      </c>
      <c r="AG154" s="34" t="s">
        <v>232</v>
      </c>
      <c r="AH154" s="34"/>
      <c r="AI154" s="34"/>
      <c r="AJ154" s="34"/>
      <c r="AK154" s="37"/>
      <c r="AL154" s="34"/>
      <c r="AM154" s="34"/>
      <c r="AN154" s="34"/>
      <c r="AO154" s="37">
        <v>28853990</v>
      </c>
      <c r="AP154" s="40">
        <v>33000000</v>
      </c>
      <c r="AQ154" s="41"/>
      <c r="AR154" s="41"/>
      <c r="AS154" s="41"/>
      <c r="AT154" s="41"/>
      <c r="AU154" s="42"/>
      <c r="AV154" s="34"/>
      <c r="AW154" s="34"/>
      <c r="AX154" s="37"/>
      <c r="AY154" s="37"/>
      <c r="AZ154" s="37"/>
      <c r="BA154" s="37"/>
      <c r="BB154" s="34"/>
      <c r="BC154" s="34"/>
      <c r="BD154" s="34"/>
      <c r="BE154" s="34"/>
      <c r="BF154" s="34" t="s">
        <v>233</v>
      </c>
      <c r="BG154" s="34"/>
      <c r="BH154" s="37">
        <v>229200</v>
      </c>
      <c r="BI154" s="34" t="s">
        <v>1356</v>
      </c>
      <c r="BJ154" s="34" t="s">
        <v>1355</v>
      </c>
      <c r="BK154" s="34"/>
      <c r="BL154" s="34" t="s">
        <v>1355</v>
      </c>
      <c r="BM154" s="34" t="s">
        <v>783</v>
      </c>
      <c r="BN154" s="34"/>
      <c r="BO154" s="34"/>
      <c r="BP154" s="34"/>
      <c r="BQ154" s="34"/>
      <c r="BR154" s="27"/>
    </row>
    <row r="155" spans="1:70" s="25" customFormat="1" x14ac:dyDescent="0.2">
      <c r="A155" s="33">
        <v>42901</v>
      </c>
      <c r="B155" s="34" t="s">
        <v>881</v>
      </c>
      <c r="C155" s="34" t="s">
        <v>123</v>
      </c>
      <c r="D155" s="34" t="s">
        <v>8</v>
      </c>
      <c r="E155" s="34" t="s">
        <v>501</v>
      </c>
      <c r="F155" s="35">
        <v>191</v>
      </c>
      <c r="G155" s="34" t="s">
        <v>6</v>
      </c>
      <c r="H155" s="34" t="s">
        <v>25</v>
      </c>
      <c r="I155" s="34" t="s">
        <v>488</v>
      </c>
      <c r="J155" s="34" t="s">
        <v>121</v>
      </c>
      <c r="K155" s="34" t="s">
        <v>883</v>
      </c>
      <c r="L155" s="34" t="s">
        <v>880</v>
      </c>
      <c r="M155" s="34"/>
      <c r="N155" s="34"/>
      <c r="O155" s="34" t="s">
        <v>884</v>
      </c>
      <c r="P155" s="35">
        <v>191</v>
      </c>
      <c r="Q155" s="35"/>
      <c r="R155" s="35"/>
      <c r="S155" s="35">
        <v>191</v>
      </c>
      <c r="T155" s="35">
        <v>0</v>
      </c>
      <c r="U155" s="35">
        <v>0</v>
      </c>
      <c r="V155" s="35">
        <v>0</v>
      </c>
      <c r="W155" s="35">
        <v>0</v>
      </c>
      <c r="X155" s="35">
        <f t="shared" si="20"/>
        <v>0</v>
      </c>
      <c r="Y155" s="35">
        <f t="shared" si="17"/>
        <v>38.199999999999996</v>
      </c>
      <c r="Z155" s="35">
        <v>0</v>
      </c>
      <c r="AA155" s="35">
        <f t="shared" si="18"/>
        <v>191</v>
      </c>
      <c r="AB155" s="37">
        <v>0</v>
      </c>
      <c r="AC155" s="37"/>
      <c r="AD155" s="37">
        <f t="shared" si="21"/>
        <v>0</v>
      </c>
      <c r="AE155" s="34" t="s">
        <v>882</v>
      </c>
      <c r="AF155" s="34" t="s">
        <v>232</v>
      </c>
      <c r="AG155" s="34" t="s">
        <v>232</v>
      </c>
      <c r="AH155" s="34"/>
      <c r="AI155" s="34"/>
      <c r="AJ155" s="34"/>
      <c r="AK155" s="37"/>
      <c r="AL155" s="34"/>
      <c r="AM155" s="34"/>
      <c r="AN155" s="34"/>
      <c r="AO155" s="37"/>
      <c r="AP155" s="40">
        <v>31200000</v>
      </c>
      <c r="AQ155" s="41"/>
      <c r="AR155" s="41"/>
      <c r="AS155" s="41"/>
      <c r="AT155" s="41"/>
      <c r="AU155" s="42"/>
      <c r="AV155" s="34"/>
      <c r="AW155" s="34"/>
      <c r="AX155" s="37"/>
      <c r="AY155" s="37"/>
      <c r="AZ155" s="37">
        <v>139000</v>
      </c>
      <c r="BA155" s="37"/>
      <c r="BB155" s="34" t="s">
        <v>299</v>
      </c>
      <c r="BC155" s="34"/>
      <c r="BD155" s="34"/>
      <c r="BE155" s="34"/>
      <c r="BF155" s="34" t="s">
        <v>233</v>
      </c>
      <c r="BG155" s="34"/>
      <c r="BH155" s="37">
        <v>228000</v>
      </c>
      <c r="BI155" s="34" t="s">
        <v>1357</v>
      </c>
      <c r="BJ155" s="34" t="s">
        <v>1355</v>
      </c>
      <c r="BK155" s="34"/>
      <c r="BL155" s="34" t="s">
        <v>1355</v>
      </c>
      <c r="BM155" s="34" t="s">
        <v>783</v>
      </c>
      <c r="BN155" s="34"/>
      <c r="BO155" s="34"/>
      <c r="BP155" s="34"/>
      <c r="BQ155" s="34"/>
      <c r="BR155" s="27"/>
    </row>
    <row r="156" spans="1:70" s="25" customFormat="1" x14ac:dyDescent="0.2">
      <c r="A156" s="33">
        <v>44014</v>
      </c>
      <c r="B156" s="43" t="s">
        <v>545</v>
      </c>
      <c r="C156" s="34" t="s">
        <v>1364</v>
      </c>
      <c r="D156" s="34" t="s">
        <v>425</v>
      </c>
      <c r="E156" s="34" t="s">
        <v>546</v>
      </c>
      <c r="F156" s="35">
        <v>1314</v>
      </c>
      <c r="G156" s="34" t="s">
        <v>1061</v>
      </c>
      <c r="H156" s="34"/>
      <c r="I156" s="34" t="s">
        <v>390</v>
      </c>
      <c r="J156" s="34" t="s">
        <v>547</v>
      </c>
      <c r="K156" s="34"/>
      <c r="L156" s="34"/>
      <c r="M156" s="34"/>
      <c r="N156" s="34"/>
      <c r="O156" s="34"/>
      <c r="P156" s="35">
        <v>1314</v>
      </c>
      <c r="Q156" s="35"/>
      <c r="R156" s="35"/>
      <c r="S156" s="35">
        <v>1314</v>
      </c>
      <c r="T156" s="35"/>
      <c r="U156" s="35">
        <v>0</v>
      </c>
      <c r="V156" s="35"/>
      <c r="W156" s="35"/>
      <c r="X156" s="35">
        <f t="shared" si="20"/>
        <v>0</v>
      </c>
      <c r="Y156" s="35">
        <f t="shared" si="17"/>
        <v>262.8</v>
      </c>
      <c r="Z156" s="35">
        <v>0</v>
      </c>
      <c r="AA156" s="35">
        <f t="shared" si="18"/>
        <v>1314</v>
      </c>
      <c r="AB156" s="37"/>
      <c r="AC156" s="37"/>
      <c r="AD156" s="37">
        <f t="shared" si="21"/>
        <v>0</v>
      </c>
      <c r="AE156" s="34"/>
      <c r="AF156" s="34" t="s">
        <v>232</v>
      </c>
      <c r="AG156" s="34" t="s">
        <v>232</v>
      </c>
      <c r="AH156" s="34"/>
      <c r="AI156" s="34"/>
      <c r="AJ156" s="34"/>
      <c r="AK156" s="37"/>
      <c r="AL156" s="34"/>
      <c r="AM156" s="34"/>
      <c r="AN156" s="34"/>
      <c r="AO156" s="37"/>
      <c r="AP156" s="40"/>
      <c r="AQ156" s="41"/>
      <c r="AR156" s="41"/>
      <c r="AS156" s="41"/>
      <c r="AT156" s="41"/>
      <c r="AU156" s="42"/>
      <c r="AV156" s="34"/>
      <c r="AW156" s="34"/>
      <c r="AX156" s="37"/>
      <c r="AY156" s="37"/>
      <c r="AZ156" s="37"/>
      <c r="BA156" s="37"/>
      <c r="BB156" s="34"/>
      <c r="BC156" s="34"/>
      <c r="BD156" s="34"/>
      <c r="BE156" s="34"/>
      <c r="BF156" s="34" t="s">
        <v>232</v>
      </c>
      <c r="BG156" s="34"/>
      <c r="BH156" s="37"/>
      <c r="BI156" s="34"/>
      <c r="BJ156" s="34" t="s">
        <v>1168</v>
      </c>
      <c r="BK156" s="34"/>
      <c r="BL156" s="34" t="s">
        <v>1167</v>
      </c>
      <c r="BM156" s="34" t="s">
        <v>1169</v>
      </c>
      <c r="BN156" s="34"/>
      <c r="BO156" s="34"/>
      <c r="BP156" s="34"/>
      <c r="BQ156" s="34"/>
      <c r="BR156" s="27"/>
    </row>
    <row r="157" spans="1:70" x14ac:dyDescent="0.2">
      <c r="A157" s="66"/>
      <c r="B157" s="67"/>
      <c r="C157" s="68"/>
      <c r="D157" s="68"/>
      <c r="E157" s="68"/>
      <c r="F157" s="69">
        <f>SUM(F2:F156)</f>
        <v>45069</v>
      </c>
      <c r="G157" s="69"/>
      <c r="H157" s="69"/>
      <c r="I157" s="69"/>
      <c r="J157" s="69"/>
      <c r="K157" s="69"/>
      <c r="L157" s="69"/>
      <c r="M157" s="69"/>
      <c r="N157" s="69"/>
      <c r="O157" s="69"/>
      <c r="P157" s="69">
        <f>SUM(P2:P156)</f>
        <v>45069</v>
      </c>
      <c r="Q157" s="69">
        <f t="shared" ref="Q157:AD157" si="22">SUM(Q2:Q156)</f>
        <v>4402</v>
      </c>
      <c r="R157" s="69">
        <f t="shared" si="22"/>
        <v>13030</v>
      </c>
      <c r="S157" s="69">
        <f t="shared" si="22"/>
        <v>42999</v>
      </c>
      <c r="T157" s="69">
        <f t="shared" si="22"/>
        <v>107</v>
      </c>
      <c r="U157" s="69">
        <f t="shared" si="22"/>
        <v>56</v>
      </c>
      <c r="V157" s="69">
        <f t="shared" si="22"/>
        <v>199</v>
      </c>
      <c r="W157" s="69">
        <f t="shared" si="22"/>
        <v>109</v>
      </c>
      <c r="X157" s="69">
        <f t="shared" si="22"/>
        <v>471</v>
      </c>
      <c r="Y157" s="69">
        <f t="shared" si="22"/>
        <v>9013.8000000000047</v>
      </c>
      <c r="Z157" s="69">
        <f t="shared" si="22"/>
        <v>387</v>
      </c>
      <c r="AA157" s="69">
        <f t="shared" si="22"/>
        <v>43857</v>
      </c>
      <c r="AB157" s="70">
        <f t="shared" si="22"/>
        <v>15414506</v>
      </c>
      <c r="AC157" s="70">
        <f t="shared" si="22"/>
        <v>20920397</v>
      </c>
      <c r="AD157" s="70">
        <f t="shared" si="22"/>
        <v>36334903</v>
      </c>
      <c r="AE157" s="69"/>
      <c r="AF157" s="69"/>
      <c r="AG157" s="69"/>
      <c r="AH157" s="69"/>
      <c r="AI157" s="69"/>
      <c r="AJ157" s="69"/>
      <c r="AK157" s="70">
        <f>SUM(AK3:AK156)</f>
        <v>433774000</v>
      </c>
      <c r="AL157" s="69"/>
      <c r="AM157" s="69"/>
      <c r="AN157" s="69"/>
      <c r="AO157" s="70">
        <f t="shared" ref="AO157:AT157" si="23">SUM(AO3:AO156)</f>
        <v>8511719230</v>
      </c>
      <c r="AP157" s="70">
        <f t="shared" si="23"/>
        <v>5619738080</v>
      </c>
      <c r="AQ157" s="70">
        <f t="shared" si="23"/>
        <v>217576670</v>
      </c>
      <c r="AR157" s="70">
        <f t="shared" si="23"/>
        <v>4425714.2857142854</v>
      </c>
      <c r="AS157" s="70">
        <f t="shared" si="23"/>
        <v>52110000</v>
      </c>
      <c r="AT157" s="70">
        <f t="shared" si="23"/>
        <v>50120000</v>
      </c>
      <c r="AU157" s="71">
        <f t="shared" ref="AU157:BA157" si="24">AVERAGE(AU3:AU156)</f>
        <v>0.17272925714395274</v>
      </c>
      <c r="AV157" s="71">
        <f t="shared" si="24"/>
        <v>0.15042656597774243</v>
      </c>
      <c r="AW157" s="72">
        <f t="shared" si="24"/>
        <v>1.0854545454545457</v>
      </c>
      <c r="AX157" s="70">
        <f t="shared" si="24"/>
        <v>6796796.1279264484</v>
      </c>
      <c r="AY157" s="70">
        <f t="shared" si="24"/>
        <v>5428374.9091776051</v>
      </c>
      <c r="AZ157" s="70">
        <f t="shared" si="24"/>
        <v>187013.81818181818</v>
      </c>
      <c r="BA157" s="70">
        <f t="shared" si="24"/>
        <v>273616.875</v>
      </c>
      <c r="BB157" s="68"/>
      <c r="BC157" s="68"/>
      <c r="BD157" s="68"/>
      <c r="BE157" s="68"/>
      <c r="BF157" s="68"/>
      <c r="BG157" s="68"/>
      <c r="BH157" s="70">
        <f>SUM(BH3:BH156)</f>
        <v>27616800</v>
      </c>
      <c r="BI157" s="68"/>
      <c r="BJ157" s="68"/>
      <c r="BK157" s="68"/>
      <c r="BL157" s="68"/>
      <c r="BM157" s="68"/>
      <c r="BN157" s="68"/>
      <c r="BO157" s="68"/>
      <c r="BP157" s="68"/>
      <c r="BQ157" s="68"/>
    </row>
    <row r="158" spans="1:70" x14ac:dyDescent="0.2">
      <c r="A158" s="7"/>
      <c r="B158" s="13"/>
      <c r="F158" s="11"/>
      <c r="G158" s="11"/>
      <c r="H158" s="11"/>
      <c r="I158" s="11"/>
      <c r="J158" s="11"/>
      <c r="K158" s="11"/>
      <c r="L158" s="11"/>
      <c r="M158" s="11"/>
      <c r="N158" s="11"/>
      <c r="O158" s="11"/>
      <c r="P158" s="11"/>
      <c r="Q158" s="11"/>
      <c r="R158" s="11"/>
      <c r="S158" s="11"/>
      <c r="T158" s="11"/>
      <c r="U158" s="11"/>
      <c r="V158" s="11"/>
      <c r="W158" s="11"/>
      <c r="X158" s="11"/>
      <c r="Y158" s="11"/>
      <c r="Z158" s="11"/>
      <c r="AA158" s="11"/>
      <c r="AB158" s="12"/>
      <c r="AC158" s="12"/>
      <c r="AD158" s="12"/>
      <c r="AE158" s="11"/>
      <c r="AF158" s="11"/>
      <c r="AG158" s="11"/>
      <c r="AH158" s="11"/>
      <c r="AI158" s="11"/>
      <c r="AJ158" s="11"/>
      <c r="AK158" s="12"/>
      <c r="AL158" s="11"/>
      <c r="AM158" s="11"/>
      <c r="AN158" s="11"/>
      <c r="AO158" s="12"/>
      <c r="AP158" s="12"/>
      <c r="AQ158" s="12"/>
      <c r="AR158" s="12"/>
      <c r="AS158" s="12"/>
      <c r="AT158" s="12"/>
      <c r="AU158" s="11"/>
      <c r="AV158" s="11"/>
      <c r="AW158" s="11"/>
      <c r="AX158" s="12"/>
      <c r="AY158" s="12"/>
    </row>
    <row r="159" spans="1:70" x14ac:dyDescent="0.2">
      <c r="A159" s="13"/>
      <c r="B159" s="13"/>
      <c r="D159" s="11"/>
      <c r="E159" s="11"/>
      <c r="F159" s="4"/>
      <c r="G159" s="18"/>
      <c r="I159" s="4"/>
      <c r="AO159" s="5"/>
      <c r="AU159" s="8"/>
    </row>
    <row r="160" spans="1:70" x14ac:dyDescent="0.2">
      <c r="A160" s="7"/>
      <c r="B160" s="7"/>
      <c r="C160" s="13"/>
      <c r="D160" s="11"/>
      <c r="E160" s="11"/>
      <c r="F160" s="4"/>
      <c r="G160" s="18"/>
      <c r="I160" s="4"/>
      <c r="AG160" s="4"/>
      <c r="AH160" s="4"/>
      <c r="AU160" s="8"/>
    </row>
    <row r="161" spans="1:61" s="20" customFormat="1" x14ac:dyDescent="0.2">
      <c r="A161" s="13"/>
      <c r="B161" s="13"/>
      <c r="C161"/>
      <c r="D161" s="11"/>
      <c r="E161" s="11"/>
      <c r="F161" s="4"/>
      <c r="G161" s="18"/>
      <c r="H161"/>
      <c r="I161" s="4"/>
      <c r="J161"/>
      <c r="K161"/>
      <c r="L161"/>
      <c r="M161"/>
      <c r="N161"/>
      <c r="O161"/>
      <c r="P161"/>
      <c r="Q161"/>
      <c r="R161"/>
      <c r="S161"/>
      <c r="T161"/>
      <c r="U161"/>
      <c r="V161"/>
      <c r="W161"/>
      <c r="X161"/>
      <c r="Y161"/>
      <c r="Z161"/>
      <c r="AA161"/>
      <c r="AB161"/>
      <c r="AC161"/>
      <c r="AD161"/>
      <c r="AE161"/>
      <c r="AF161"/>
      <c r="AG161" s="4"/>
      <c r="AH161" s="4"/>
      <c r="AI161"/>
      <c r="AJ161"/>
      <c r="AK161"/>
      <c r="AL161"/>
      <c r="AM161"/>
      <c r="AN161"/>
      <c r="AO161"/>
      <c r="AP161"/>
      <c r="AQ161"/>
      <c r="AR161"/>
      <c r="AS161"/>
      <c r="AT161"/>
      <c r="AU161"/>
      <c r="AV161"/>
      <c r="AW161"/>
      <c r="AX161"/>
      <c r="AY161"/>
      <c r="AZ161"/>
      <c r="BA161"/>
      <c r="BB161"/>
      <c r="BC161"/>
      <c r="BD161"/>
      <c r="BE161"/>
      <c r="BF161"/>
      <c r="BG161"/>
      <c r="BH161"/>
      <c r="BI161"/>
    </row>
    <row r="162" spans="1:61" s="20" customFormat="1" x14ac:dyDescent="0.2">
      <c r="A162" s="13"/>
      <c r="B162" s="13"/>
      <c r="C162"/>
      <c r="D162" s="11"/>
      <c r="E162" s="11"/>
      <c r="F162" s="4"/>
      <c r="G162" s="18"/>
      <c r="H162"/>
      <c r="I162" s="4"/>
      <c r="J162"/>
      <c r="K162"/>
      <c r="L162"/>
      <c r="M162"/>
      <c r="N162"/>
      <c r="O162"/>
      <c r="P162"/>
      <c r="Q162"/>
      <c r="R162"/>
      <c r="S162"/>
      <c r="T162"/>
      <c r="U162"/>
      <c r="V162"/>
      <c r="W162"/>
      <c r="X162"/>
      <c r="Y162"/>
      <c r="Z162"/>
      <c r="AA162"/>
      <c r="AB162"/>
      <c r="AC162"/>
      <c r="AD162"/>
      <c r="AE162"/>
      <c r="AF162"/>
      <c r="AG162" s="4"/>
      <c r="AH162" s="4"/>
      <c r="AI162"/>
      <c r="AJ162"/>
      <c r="AK162"/>
      <c r="AL162"/>
      <c r="AM162"/>
      <c r="AN162"/>
      <c r="AO162"/>
      <c r="AP162"/>
      <c r="AQ162"/>
      <c r="AR162"/>
      <c r="AS162"/>
      <c r="AT162"/>
      <c r="AU162"/>
      <c r="AV162"/>
      <c r="AW162"/>
      <c r="AX162"/>
      <c r="AY162"/>
      <c r="AZ162"/>
      <c r="BA162"/>
      <c r="BB162"/>
      <c r="BC162"/>
      <c r="BD162"/>
      <c r="BE162"/>
      <c r="BF162"/>
      <c r="BG162"/>
      <c r="BH162"/>
      <c r="BI162"/>
    </row>
    <row r="163" spans="1:61" x14ac:dyDescent="0.2">
      <c r="A163" s="13"/>
      <c r="B163" s="13"/>
      <c r="D163" s="11"/>
      <c r="E163" s="11"/>
      <c r="F163" s="4"/>
      <c r="G163" s="18"/>
      <c r="I163" s="4"/>
      <c r="AH163" s="4"/>
    </row>
    <row r="164" spans="1:61" x14ac:dyDescent="0.2">
      <c r="A164" s="13"/>
      <c r="B164" s="13"/>
      <c r="D164" s="17"/>
      <c r="E164" s="11"/>
      <c r="F164" s="4"/>
      <c r="G164" s="18"/>
      <c r="AH164" s="4"/>
    </row>
    <row r="165" spans="1:61" x14ac:dyDescent="0.2">
      <c r="D165" s="17"/>
      <c r="E165" s="11"/>
      <c r="F165" s="19"/>
    </row>
    <row r="166" spans="1:61" x14ac:dyDescent="0.2">
      <c r="F166" s="4"/>
    </row>
    <row r="167" spans="1:61" x14ac:dyDescent="0.2">
      <c r="E167" s="11"/>
      <c r="F167" s="4"/>
      <c r="G167" s="18"/>
      <c r="AO167" s="5"/>
    </row>
    <row r="168" spans="1:61" x14ac:dyDescent="0.2">
      <c r="E168" s="11"/>
      <c r="F168" s="4"/>
      <c r="G168" s="18"/>
      <c r="AO168" s="5"/>
    </row>
    <row r="169" spans="1:61" x14ac:dyDescent="0.2">
      <c r="E169" s="11"/>
      <c r="F169" s="4"/>
      <c r="G169" s="18"/>
      <c r="AO169" s="5"/>
    </row>
    <row r="170" spans="1:61" x14ac:dyDescent="0.2">
      <c r="E170" s="11"/>
      <c r="F170" s="4"/>
      <c r="G170" s="18"/>
      <c r="AO170" s="5"/>
    </row>
    <row r="171" spans="1:61" x14ac:dyDescent="0.2">
      <c r="F171" s="4"/>
      <c r="AO171" s="5"/>
    </row>
    <row r="172" spans="1:61" x14ac:dyDescent="0.2">
      <c r="AF172" s="4"/>
      <c r="AG172" s="4"/>
    </row>
    <row r="173" spans="1:61" x14ac:dyDescent="0.2">
      <c r="F173" s="4"/>
      <c r="AF173" s="4"/>
      <c r="AG173" s="4"/>
    </row>
    <row r="175" spans="1:61" x14ac:dyDescent="0.2">
      <c r="A175" s="7"/>
      <c r="F175" s="4"/>
      <c r="P175" s="4"/>
      <c r="Q175" s="4"/>
      <c r="R175" s="4"/>
      <c r="S175" s="4"/>
      <c r="T175" s="4"/>
      <c r="U175" s="4"/>
      <c r="V175" s="4"/>
      <c r="W175" s="4"/>
      <c r="X175" s="4"/>
      <c r="Y175" s="4"/>
      <c r="Z175" s="4"/>
      <c r="AA175" s="4"/>
      <c r="AB175" s="5"/>
      <c r="AC175" s="5"/>
      <c r="AD175" s="5"/>
      <c r="AK175" s="5"/>
      <c r="AO175" s="5"/>
      <c r="AP175" s="5"/>
      <c r="AQ175" s="9"/>
      <c r="AR175" s="9"/>
      <c r="AS175" s="9"/>
      <c r="AT175" s="9"/>
      <c r="AU175" s="8"/>
      <c r="AV175" s="8"/>
      <c r="AW175" s="10"/>
      <c r="AX175" s="5"/>
      <c r="AY175" s="5"/>
      <c r="AZ175" s="5"/>
      <c r="BA175" s="5"/>
      <c r="BH175" s="5"/>
    </row>
    <row r="177" spans="5:7" x14ac:dyDescent="0.2">
      <c r="E177" s="11"/>
      <c r="F177" s="4"/>
      <c r="G177" s="18"/>
    </row>
    <row r="178" spans="5:7" x14ac:dyDescent="0.2">
      <c r="E178" s="11"/>
      <c r="F178" s="4"/>
      <c r="G178" s="18"/>
    </row>
    <row r="179" spans="5:7" x14ac:dyDescent="0.2">
      <c r="E179" s="11"/>
      <c r="F179" s="4"/>
      <c r="G179" s="18"/>
    </row>
    <row r="180" spans="5:7" x14ac:dyDescent="0.2">
      <c r="E180" s="11"/>
      <c r="F180" s="4"/>
      <c r="G180" s="18"/>
    </row>
    <row r="181" spans="5:7" x14ac:dyDescent="0.2">
      <c r="E181" s="11"/>
      <c r="F181" s="4"/>
      <c r="G181" s="18"/>
    </row>
    <row r="182" spans="5:7" x14ac:dyDescent="0.2">
      <c r="E182" s="11"/>
      <c r="F182" s="4"/>
      <c r="G182" s="18"/>
    </row>
    <row r="185" spans="5:7" x14ac:dyDescent="0.2">
      <c r="E185" s="15"/>
      <c r="F185" s="15"/>
    </row>
    <row r="186" spans="5:7" x14ac:dyDescent="0.2">
      <c r="F186" s="4"/>
    </row>
    <row r="187" spans="5:7" x14ac:dyDescent="0.2">
      <c r="F187" s="4"/>
    </row>
    <row r="188" spans="5:7" x14ac:dyDescent="0.2">
      <c r="F188" s="4"/>
    </row>
    <row r="189" spans="5:7" x14ac:dyDescent="0.2">
      <c r="F189" s="4"/>
    </row>
    <row r="190" spans="5:7" x14ac:dyDescent="0.2">
      <c r="F190" s="4"/>
    </row>
    <row r="191" spans="5:7" x14ac:dyDescent="0.2">
      <c r="F191" s="4"/>
    </row>
    <row r="192" spans="5:7" x14ac:dyDescent="0.2">
      <c r="F192" s="4"/>
    </row>
    <row r="193" spans="2:13" x14ac:dyDescent="0.2">
      <c r="F193" s="4"/>
    </row>
    <row r="194" spans="2:13" x14ac:dyDescent="0.2">
      <c r="F194" s="4"/>
    </row>
    <row r="195" spans="2:13" x14ac:dyDescent="0.2">
      <c r="F195" s="4"/>
    </row>
    <row r="197" spans="2:13" x14ac:dyDescent="0.2">
      <c r="E197" s="4"/>
      <c r="F197" s="4"/>
      <c r="G197" s="4"/>
      <c r="H197" s="4"/>
      <c r="I197" s="4"/>
      <c r="J197" s="4"/>
      <c r="K197" s="4"/>
      <c r="L197" s="4"/>
      <c r="M197" s="4"/>
    </row>
    <row r="198" spans="2:13" x14ac:dyDescent="0.2">
      <c r="B198" s="15"/>
      <c r="C198" s="15"/>
      <c r="H198" s="15"/>
      <c r="I198" s="15"/>
    </row>
    <row r="219" spans="8:9" x14ac:dyDescent="0.2">
      <c r="H219" s="15"/>
      <c r="I219" s="15"/>
    </row>
    <row r="235" spans="2:10" x14ac:dyDescent="0.2">
      <c r="B235" s="15"/>
      <c r="H235" s="15"/>
      <c r="I235" s="15"/>
      <c r="J235" s="15"/>
    </row>
    <row r="236" spans="2:10" x14ac:dyDescent="0.2">
      <c r="B236" s="22"/>
      <c r="C236" s="22"/>
      <c r="D236" s="15"/>
      <c r="H236" s="15"/>
      <c r="I236" s="15"/>
      <c r="J236" s="15"/>
    </row>
    <row r="237" spans="2:10" x14ac:dyDescent="0.2">
      <c r="D237" s="4"/>
    </row>
    <row r="238" spans="2:10" x14ac:dyDescent="0.2">
      <c r="D238" s="4"/>
    </row>
    <row r="239" spans="2:10" x14ac:dyDescent="0.2">
      <c r="D239" s="4"/>
    </row>
    <row r="240" spans="2:10" x14ac:dyDescent="0.2">
      <c r="D240" s="4"/>
    </row>
    <row r="241" spans="4:10" x14ac:dyDescent="0.2">
      <c r="D241" s="4"/>
    </row>
    <row r="242" spans="4:10" x14ac:dyDescent="0.2">
      <c r="D242" s="4"/>
    </row>
    <row r="243" spans="4:10" x14ac:dyDescent="0.2">
      <c r="D243" s="4"/>
    </row>
    <row r="244" spans="4:10" x14ac:dyDescent="0.2">
      <c r="D244" s="4"/>
    </row>
    <row r="245" spans="4:10" x14ac:dyDescent="0.2">
      <c r="D245" s="4"/>
    </row>
    <row r="246" spans="4:10" x14ac:dyDescent="0.2">
      <c r="D246" s="4"/>
    </row>
    <row r="247" spans="4:10" x14ac:dyDescent="0.2">
      <c r="D247" s="4"/>
    </row>
    <row r="248" spans="4:10" x14ac:dyDescent="0.2">
      <c r="D248" s="4"/>
    </row>
    <row r="249" spans="4:10" x14ac:dyDescent="0.2">
      <c r="D249" s="4"/>
    </row>
    <row r="250" spans="4:10" x14ac:dyDescent="0.2">
      <c r="D250" s="4"/>
    </row>
    <row r="251" spans="4:10" x14ac:dyDescent="0.2">
      <c r="D251" s="16"/>
    </row>
    <row r="252" spans="4:10" x14ac:dyDescent="0.2">
      <c r="D252" s="4"/>
    </row>
    <row r="253" spans="4:10" x14ac:dyDescent="0.2">
      <c r="D253" s="4"/>
      <c r="J253" s="4"/>
    </row>
    <row r="254" spans="4:10" x14ac:dyDescent="0.2">
      <c r="D254" s="4"/>
    </row>
    <row r="255" spans="4:10" x14ac:dyDescent="0.2">
      <c r="D255" s="4"/>
    </row>
    <row r="256" spans="4:10" x14ac:dyDescent="0.2">
      <c r="D256" s="4"/>
    </row>
    <row r="257" spans="4:4" x14ac:dyDescent="0.2">
      <c r="D257" s="4"/>
    </row>
    <row r="258" spans="4:4" x14ac:dyDescent="0.2">
      <c r="D258" s="4"/>
    </row>
    <row r="259" spans="4:4" x14ac:dyDescent="0.2">
      <c r="D259" s="4"/>
    </row>
    <row r="260" spans="4:4" x14ac:dyDescent="0.2">
      <c r="D260" s="4"/>
    </row>
    <row r="261" spans="4:4" x14ac:dyDescent="0.2">
      <c r="D261" s="4"/>
    </row>
    <row r="262" spans="4:4" x14ac:dyDescent="0.2">
      <c r="D262" s="4"/>
    </row>
    <row r="263" spans="4:4" x14ac:dyDescent="0.2">
      <c r="D263" s="4"/>
    </row>
    <row r="264" spans="4:4" x14ac:dyDescent="0.2">
      <c r="D264" s="4"/>
    </row>
    <row r="265" spans="4:4" x14ac:dyDescent="0.2">
      <c r="D265" s="4"/>
    </row>
    <row r="266" spans="4:4" x14ac:dyDescent="0.2">
      <c r="D266" s="4"/>
    </row>
    <row r="267" spans="4:4" x14ac:dyDescent="0.2">
      <c r="D267" s="4"/>
    </row>
    <row r="268" spans="4:4" x14ac:dyDescent="0.2">
      <c r="D268" s="4"/>
    </row>
    <row r="269" spans="4:4" x14ac:dyDescent="0.2">
      <c r="D269" s="4"/>
    </row>
    <row r="270" spans="4:4" x14ac:dyDescent="0.2">
      <c r="D270" s="4"/>
    </row>
    <row r="271" spans="4:4" x14ac:dyDescent="0.2">
      <c r="D271" s="4"/>
    </row>
    <row r="272" spans="4:4" x14ac:dyDescent="0.2">
      <c r="D272" s="4"/>
    </row>
    <row r="273" spans="3:5" x14ac:dyDescent="0.2">
      <c r="D273" s="4"/>
    </row>
    <row r="274" spans="3:5" x14ac:dyDescent="0.2">
      <c r="D274" s="4"/>
    </row>
    <row r="275" spans="3:5" x14ac:dyDescent="0.2">
      <c r="D275" s="4"/>
    </row>
    <row r="276" spans="3:5" x14ac:dyDescent="0.2">
      <c r="D276" s="4"/>
    </row>
    <row r="277" spans="3:5" x14ac:dyDescent="0.2">
      <c r="D277" s="4"/>
    </row>
    <row r="278" spans="3:5" x14ac:dyDescent="0.2">
      <c r="D278" s="4"/>
    </row>
    <row r="279" spans="3:5" x14ac:dyDescent="0.2">
      <c r="D279" s="4"/>
    </row>
    <row r="280" spans="3:5" x14ac:dyDescent="0.2">
      <c r="D280" s="4"/>
    </row>
    <row r="281" spans="3:5" x14ac:dyDescent="0.2">
      <c r="D281" s="4"/>
    </row>
    <row r="283" spans="3:5" x14ac:dyDescent="0.2">
      <c r="C283" s="23"/>
      <c r="D283" s="23"/>
      <c r="E283" s="23"/>
    </row>
    <row r="284" spans="3:5" x14ac:dyDescent="0.2">
      <c r="C284" s="24"/>
      <c r="D284" s="24"/>
      <c r="E284" s="24"/>
    </row>
    <row r="285" spans="3:5" x14ac:dyDescent="0.2">
      <c r="C285" s="24"/>
      <c r="D285" s="24"/>
      <c r="E285" s="24"/>
    </row>
    <row r="286" spans="3:5" x14ac:dyDescent="0.2">
      <c r="C286" s="24"/>
      <c r="D286" s="24"/>
      <c r="E286" s="24"/>
    </row>
    <row r="287" spans="3:5" x14ac:dyDescent="0.2">
      <c r="C287" s="24"/>
      <c r="D287" s="24"/>
      <c r="E287" s="24"/>
    </row>
    <row r="288" spans="3:5" x14ac:dyDescent="0.2">
      <c r="C288" s="24"/>
      <c r="D288" s="24"/>
      <c r="E288" s="24"/>
    </row>
    <row r="289" spans="3:5" x14ac:dyDescent="0.2">
      <c r="C289" s="24"/>
      <c r="D289" s="24"/>
      <c r="E289" s="24"/>
    </row>
    <row r="290" spans="3:5" x14ac:dyDescent="0.2">
      <c r="C290" s="24"/>
      <c r="D290" s="24"/>
      <c r="E290" s="24"/>
    </row>
    <row r="291" spans="3:5" x14ac:dyDescent="0.2">
      <c r="C291" s="24"/>
      <c r="D291" s="24"/>
      <c r="E291" s="24"/>
    </row>
    <row r="292" spans="3:5" x14ac:dyDescent="0.2">
      <c r="C292" s="24"/>
      <c r="D292" s="24"/>
      <c r="E292" s="24"/>
    </row>
    <row r="293" spans="3:5" x14ac:dyDescent="0.2">
      <c r="C293" s="24"/>
      <c r="D293" s="24"/>
      <c r="E293" s="24"/>
    </row>
    <row r="294" spans="3:5" x14ac:dyDescent="0.2">
      <c r="C294" s="24"/>
      <c r="D294" s="24"/>
      <c r="E294" s="24"/>
    </row>
    <row r="295" spans="3:5" x14ac:dyDescent="0.2">
      <c r="C295" s="24"/>
      <c r="D295" s="24"/>
      <c r="E295" s="24"/>
    </row>
    <row r="296" spans="3:5" x14ac:dyDescent="0.2">
      <c r="C296" s="24"/>
      <c r="D296" s="24"/>
      <c r="E296" s="24"/>
    </row>
    <row r="297" spans="3:5" x14ac:dyDescent="0.2">
      <c r="C297" s="24"/>
      <c r="D297" s="24"/>
      <c r="E297" s="24"/>
    </row>
    <row r="298" spans="3:5" x14ac:dyDescent="0.2">
      <c r="C298" s="24"/>
      <c r="D298" s="24"/>
      <c r="E298" s="24"/>
    </row>
    <row r="299" spans="3:5" x14ac:dyDescent="0.2">
      <c r="C299" s="24"/>
      <c r="D299" s="24"/>
      <c r="E299" s="24"/>
    </row>
    <row r="300" spans="3:5" x14ac:dyDescent="0.2">
      <c r="C300" s="24"/>
      <c r="D300" s="24"/>
      <c r="E300" s="24"/>
    </row>
  </sheetData>
  <sortState ref="A2:BI156">
    <sortCondition ref="C2:C156"/>
  </sortState>
  <hyperlinks>
    <hyperlink ref="AE21" r:id="rId1" xr:uid="{00000000-0004-0000-0000-000000000000}"/>
    <hyperlink ref="BG13" r:id="rId2" xr:uid="{00000000-0004-0000-0000-000002000000}"/>
    <hyperlink ref="BA61" r:id="rId3" xr:uid="{E9FB1103-144F-4455-A0AF-E56E09536CB0}"/>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4B516-104B-431F-B416-AAADD6FDF41D}">
  <dimension ref="A1:K201"/>
  <sheetViews>
    <sheetView workbookViewId="0">
      <selection activeCell="D71" sqref="D71"/>
    </sheetView>
  </sheetViews>
  <sheetFormatPr baseColWidth="10" defaultColWidth="8.83203125" defaultRowHeight="15" x14ac:dyDescent="0.2"/>
  <cols>
    <col min="1" max="1" width="52.6640625" bestFit="1" customWidth="1"/>
    <col min="3" max="3" width="14.5" bestFit="1" customWidth="1"/>
    <col min="4" max="4" width="31.83203125" bestFit="1" customWidth="1"/>
    <col min="5" max="5" width="23" bestFit="1" customWidth="1"/>
    <col min="6" max="6" width="39.6640625" bestFit="1" customWidth="1"/>
    <col min="7" max="7" width="27.33203125" customWidth="1"/>
    <col min="8" max="8" width="20.1640625" customWidth="1"/>
    <col min="9" max="9" width="17.6640625" customWidth="1"/>
    <col min="10" max="10" width="99" bestFit="1" customWidth="1"/>
  </cols>
  <sheetData>
    <row r="1" spans="1:11" ht="67" x14ac:dyDescent="0.3">
      <c r="A1" s="1" t="s">
        <v>0</v>
      </c>
      <c r="B1" s="1" t="s">
        <v>977</v>
      </c>
      <c r="C1" s="1" t="s">
        <v>2</v>
      </c>
      <c r="D1" s="1" t="s">
        <v>1106</v>
      </c>
      <c r="E1" s="21" t="s">
        <v>1075</v>
      </c>
      <c r="F1" s="1" t="s">
        <v>1076</v>
      </c>
      <c r="G1" s="1" t="s">
        <v>300</v>
      </c>
      <c r="H1" s="2" t="s">
        <v>216</v>
      </c>
      <c r="I1" s="2" t="s">
        <v>228</v>
      </c>
      <c r="J1" s="2" t="s">
        <v>1107</v>
      </c>
      <c r="K1" s="3"/>
    </row>
    <row r="2" spans="1:11" x14ac:dyDescent="0.2">
      <c r="A2" t="s">
        <v>612</v>
      </c>
      <c r="B2" s="4">
        <v>124</v>
      </c>
      <c r="C2" t="s">
        <v>6</v>
      </c>
      <c r="D2" t="s">
        <v>312</v>
      </c>
      <c r="E2" t="s">
        <v>1077</v>
      </c>
      <c r="F2" t="s">
        <v>1096</v>
      </c>
      <c r="H2" t="s">
        <v>245</v>
      </c>
      <c r="I2" t="s">
        <v>246</v>
      </c>
      <c r="J2" t="s">
        <v>247</v>
      </c>
    </row>
    <row r="3" spans="1:11" x14ac:dyDescent="0.2">
      <c r="A3" t="s">
        <v>83</v>
      </c>
      <c r="B3" s="4">
        <v>68</v>
      </c>
      <c r="C3" t="s">
        <v>6</v>
      </c>
      <c r="D3" t="s">
        <v>312</v>
      </c>
      <c r="E3" t="s">
        <v>1077</v>
      </c>
      <c r="F3" t="s">
        <v>1096</v>
      </c>
      <c r="H3" t="s">
        <v>245</v>
      </c>
      <c r="I3" t="s">
        <v>246</v>
      </c>
      <c r="J3" t="s">
        <v>247</v>
      </c>
    </row>
    <row r="4" spans="1:11" x14ac:dyDescent="0.2">
      <c r="A4" t="s">
        <v>780</v>
      </c>
      <c r="B4" s="4">
        <v>169</v>
      </c>
      <c r="C4" t="s">
        <v>6</v>
      </c>
      <c r="D4" t="s">
        <v>312</v>
      </c>
      <c r="E4" t="s">
        <v>1077</v>
      </c>
      <c r="F4" t="s">
        <v>1096</v>
      </c>
      <c r="H4" t="s">
        <v>245</v>
      </c>
      <c r="I4" t="s">
        <v>246</v>
      </c>
      <c r="J4" t="s">
        <v>247</v>
      </c>
    </row>
    <row r="5" spans="1:11" x14ac:dyDescent="0.2">
      <c r="A5" s="6" t="s">
        <v>76</v>
      </c>
      <c r="B5" s="4">
        <v>213</v>
      </c>
      <c r="C5" s="6" t="s">
        <v>379</v>
      </c>
      <c r="D5" t="s">
        <v>312</v>
      </c>
      <c r="E5" t="s">
        <v>1077</v>
      </c>
      <c r="F5" t="s">
        <v>1096</v>
      </c>
      <c r="G5" t="s">
        <v>695</v>
      </c>
      <c r="H5" t="s">
        <v>245</v>
      </c>
      <c r="I5" t="s">
        <v>246</v>
      </c>
      <c r="J5" t="s">
        <v>247</v>
      </c>
    </row>
    <row r="6" spans="1:11" x14ac:dyDescent="0.2">
      <c r="A6" t="s">
        <v>98</v>
      </c>
      <c r="B6" s="4">
        <v>158</v>
      </c>
      <c r="C6" t="s">
        <v>379</v>
      </c>
      <c r="D6" t="s">
        <v>312</v>
      </c>
      <c r="E6" t="s">
        <v>1077</v>
      </c>
      <c r="F6" t="s">
        <v>1096</v>
      </c>
      <c r="G6" t="s">
        <v>140</v>
      </c>
      <c r="H6" t="s">
        <v>245</v>
      </c>
      <c r="I6" t="s">
        <v>246</v>
      </c>
      <c r="J6" t="s">
        <v>247</v>
      </c>
    </row>
    <row r="7" spans="1:11" x14ac:dyDescent="0.2">
      <c r="A7" s="6" t="s">
        <v>778</v>
      </c>
      <c r="B7" s="4">
        <v>199</v>
      </c>
      <c r="C7" s="6" t="s">
        <v>379</v>
      </c>
      <c r="D7" t="s">
        <v>312</v>
      </c>
      <c r="E7" t="s">
        <v>1077</v>
      </c>
      <c r="F7" t="s">
        <v>1096</v>
      </c>
      <c r="G7" t="s">
        <v>140</v>
      </c>
      <c r="H7" t="s">
        <v>245</v>
      </c>
      <c r="I7" t="s">
        <v>246</v>
      </c>
      <c r="J7" t="s">
        <v>247</v>
      </c>
    </row>
    <row r="8" spans="1:11" x14ac:dyDescent="0.2">
      <c r="A8" t="s">
        <v>115</v>
      </c>
      <c r="B8" s="4">
        <v>201</v>
      </c>
      <c r="C8" t="s">
        <v>379</v>
      </c>
      <c r="D8" t="s">
        <v>312</v>
      </c>
      <c r="E8" t="s">
        <v>1077</v>
      </c>
      <c r="F8" t="s">
        <v>1096</v>
      </c>
      <c r="G8" t="s">
        <v>842</v>
      </c>
      <c r="H8" t="s">
        <v>245</v>
      </c>
      <c r="I8" t="s">
        <v>246</v>
      </c>
      <c r="J8" t="s">
        <v>247</v>
      </c>
    </row>
    <row r="9" spans="1:11" x14ac:dyDescent="0.2">
      <c r="A9" t="s">
        <v>588</v>
      </c>
      <c r="B9" s="4">
        <v>302</v>
      </c>
      <c r="C9" t="s">
        <v>379</v>
      </c>
      <c r="D9" t="s">
        <v>312</v>
      </c>
      <c r="E9" t="s">
        <v>1077</v>
      </c>
      <c r="F9" t="s">
        <v>1125</v>
      </c>
      <c r="G9" t="s">
        <v>140</v>
      </c>
      <c r="H9" t="s">
        <v>245</v>
      </c>
      <c r="I9" t="s">
        <v>246</v>
      </c>
      <c r="J9" t="s">
        <v>247</v>
      </c>
    </row>
    <row r="10" spans="1:11" x14ac:dyDescent="0.2">
      <c r="A10" t="s">
        <v>184</v>
      </c>
      <c r="B10" s="4">
        <v>488</v>
      </c>
      <c r="C10" t="s">
        <v>379</v>
      </c>
      <c r="D10" t="s">
        <v>1085</v>
      </c>
      <c r="E10" t="s">
        <v>1108</v>
      </c>
      <c r="F10" t="s">
        <v>1096</v>
      </c>
      <c r="G10" t="s">
        <v>1129</v>
      </c>
      <c r="H10" t="s">
        <v>365</v>
      </c>
      <c r="I10" t="s">
        <v>249</v>
      </c>
      <c r="J10" t="s">
        <v>224</v>
      </c>
    </row>
    <row r="11" spans="1:11" x14ac:dyDescent="0.2">
      <c r="A11" t="s">
        <v>811</v>
      </c>
      <c r="B11" s="4">
        <v>274</v>
      </c>
      <c r="C11" t="s">
        <v>379</v>
      </c>
      <c r="D11" t="s">
        <v>1086</v>
      </c>
      <c r="E11" t="s">
        <v>1077</v>
      </c>
      <c r="F11" t="s">
        <v>1117</v>
      </c>
      <c r="G11" t="s">
        <v>896</v>
      </c>
      <c r="I11" t="s">
        <v>249</v>
      </c>
    </row>
    <row r="12" spans="1:11" x14ac:dyDescent="0.2">
      <c r="A12" t="s">
        <v>811</v>
      </c>
      <c r="B12" s="4">
        <v>274</v>
      </c>
      <c r="C12" t="s">
        <v>379</v>
      </c>
      <c r="D12" t="s">
        <v>1086</v>
      </c>
      <c r="E12" t="s">
        <v>1080</v>
      </c>
      <c r="F12" t="s">
        <v>1117</v>
      </c>
      <c r="G12" t="s">
        <v>896</v>
      </c>
    </row>
    <row r="13" spans="1:11" x14ac:dyDescent="0.2">
      <c r="A13" t="s">
        <v>172</v>
      </c>
      <c r="B13" s="4">
        <v>370</v>
      </c>
      <c r="C13" t="s">
        <v>379</v>
      </c>
      <c r="D13" t="s">
        <v>1100</v>
      </c>
      <c r="E13" t="s">
        <v>1079</v>
      </c>
      <c r="F13" t="s">
        <v>1117</v>
      </c>
      <c r="G13" t="s">
        <v>1087</v>
      </c>
      <c r="H13" t="s">
        <v>1100</v>
      </c>
      <c r="I13" t="s">
        <v>1101</v>
      </c>
      <c r="J13" t="s">
        <v>1118</v>
      </c>
    </row>
    <row r="14" spans="1:11" x14ac:dyDescent="0.2">
      <c r="A14" t="s">
        <v>812</v>
      </c>
      <c r="B14" s="4">
        <v>155</v>
      </c>
      <c r="C14" t="s">
        <v>379</v>
      </c>
      <c r="D14" t="s">
        <v>850</v>
      </c>
      <c r="E14" t="s">
        <v>1077</v>
      </c>
      <c r="F14" t="s">
        <v>1126</v>
      </c>
      <c r="G14" t="s">
        <v>814</v>
      </c>
      <c r="H14" t="s">
        <v>854</v>
      </c>
      <c r="I14" t="s">
        <v>855</v>
      </c>
      <c r="J14" t="s">
        <v>851</v>
      </c>
    </row>
    <row r="15" spans="1:11" x14ac:dyDescent="0.2">
      <c r="A15" t="s">
        <v>181</v>
      </c>
      <c r="B15" s="4">
        <v>361</v>
      </c>
      <c r="C15" t="s">
        <v>6</v>
      </c>
      <c r="D15" t="s">
        <v>1082</v>
      </c>
      <c r="E15" t="s">
        <v>1077</v>
      </c>
      <c r="F15" t="s">
        <v>1096</v>
      </c>
      <c r="G15" t="s">
        <v>338</v>
      </c>
      <c r="H15" t="s">
        <v>364</v>
      </c>
      <c r="I15" t="s">
        <v>363</v>
      </c>
    </row>
    <row r="16" spans="1:11" x14ac:dyDescent="0.2">
      <c r="A16" t="s">
        <v>28</v>
      </c>
      <c r="B16" s="4">
        <v>466</v>
      </c>
      <c r="C16" t="s">
        <v>379</v>
      </c>
      <c r="D16" t="s">
        <v>432</v>
      </c>
      <c r="E16" t="s">
        <v>1077</v>
      </c>
      <c r="F16" t="s">
        <v>1122</v>
      </c>
      <c r="I16" t="s">
        <v>1123</v>
      </c>
    </row>
    <row r="17" spans="1:10" x14ac:dyDescent="0.2">
      <c r="A17" t="s">
        <v>491</v>
      </c>
      <c r="B17" s="4">
        <v>478</v>
      </c>
      <c r="C17" t="s">
        <v>379</v>
      </c>
      <c r="D17" t="s">
        <v>893</v>
      </c>
      <c r="E17" t="s">
        <v>1077</v>
      </c>
      <c r="F17" t="s">
        <v>1117</v>
      </c>
      <c r="G17" t="s">
        <v>828</v>
      </c>
      <c r="H17" t="s">
        <v>248</v>
      </c>
      <c r="I17" t="s">
        <v>249</v>
      </c>
      <c r="J17" t="s">
        <v>236</v>
      </c>
    </row>
    <row r="18" spans="1:10" x14ac:dyDescent="0.2">
      <c r="A18" t="s">
        <v>157</v>
      </c>
      <c r="B18" s="4">
        <v>280</v>
      </c>
      <c r="C18" t="s">
        <v>379</v>
      </c>
      <c r="D18" t="s">
        <v>1038</v>
      </c>
      <c r="E18" t="s">
        <v>1080</v>
      </c>
      <c r="F18" t="s">
        <v>1130</v>
      </c>
      <c r="G18" t="s">
        <v>68</v>
      </c>
      <c r="H18" t="s">
        <v>1040</v>
      </c>
      <c r="I18" t="s">
        <v>249</v>
      </c>
      <c r="J18" t="s">
        <v>236</v>
      </c>
    </row>
    <row r="19" spans="1:10" x14ac:dyDescent="0.2">
      <c r="A19" t="s">
        <v>682</v>
      </c>
      <c r="B19" s="4">
        <v>64</v>
      </c>
      <c r="C19" t="s">
        <v>379</v>
      </c>
      <c r="D19" t="s">
        <v>660</v>
      </c>
      <c r="E19" t="s">
        <v>1077</v>
      </c>
      <c r="F19" t="s">
        <v>1133</v>
      </c>
      <c r="G19" t="s">
        <v>659</v>
      </c>
    </row>
    <row r="20" spans="1:10" x14ac:dyDescent="0.2">
      <c r="A20" t="s">
        <v>680</v>
      </c>
      <c r="B20" s="4">
        <v>64</v>
      </c>
      <c r="C20" t="s">
        <v>379</v>
      </c>
      <c r="D20" t="s">
        <v>660</v>
      </c>
      <c r="E20" t="s">
        <v>1077</v>
      </c>
      <c r="F20" t="s">
        <v>1133</v>
      </c>
      <c r="G20" t="s">
        <v>659</v>
      </c>
    </row>
    <row r="21" spans="1:10" x14ac:dyDescent="0.2">
      <c r="A21" t="s">
        <v>681</v>
      </c>
      <c r="B21" s="4">
        <v>64</v>
      </c>
      <c r="C21" t="s">
        <v>379</v>
      </c>
      <c r="D21" t="s">
        <v>660</v>
      </c>
      <c r="E21" t="s">
        <v>1077</v>
      </c>
      <c r="F21" t="s">
        <v>1133</v>
      </c>
      <c r="G21" t="s">
        <v>659</v>
      </c>
    </row>
    <row r="22" spans="1:10" x14ac:dyDescent="0.2">
      <c r="A22" t="s">
        <v>980</v>
      </c>
      <c r="B22" s="4">
        <v>144</v>
      </c>
      <c r="C22" t="s">
        <v>33</v>
      </c>
      <c r="D22" t="s">
        <v>981</v>
      </c>
      <c r="E22" t="s">
        <v>1083</v>
      </c>
      <c r="F22" t="s">
        <v>1117</v>
      </c>
      <c r="G22" t="s">
        <v>1136</v>
      </c>
    </row>
    <row r="23" spans="1:10" x14ac:dyDescent="0.2">
      <c r="A23" t="s">
        <v>907</v>
      </c>
      <c r="B23" s="4">
        <v>145</v>
      </c>
      <c r="C23" t="s">
        <v>379</v>
      </c>
      <c r="D23" t="s">
        <v>243</v>
      </c>
      <c r="E23" t="s">
        <v>1108</v>
      </c>
      <c r="F23" t="s">
        <v>1117</v>
      </c>
      <c r="G23" t="s">
        <v>305</v>
      </c>
      <c r="H23" t="s">
        <v>243</v>
      </c>
      <c r="I23" t="s">
        <v>244</v>
      </c>
      <c r="J23" t="s">
        <v>236</v>
      </c>
    </row>
    <row r="24" spans="1:10" x14ac:dyDescent="0.2">
      <c r="A24" t="s">
        <v>49</v>
      </c>
      <c r="B24" s="4">
        <v>995</v>
      </c>
      <c r="C24" t="s">
        <v>379</v>
      </c>
      <c r="D24" t="s">
        <v>1124</v>
      </c>
      <c r="E24" t="s">
        <v>1077</v>
      </c>
      <c r="F24" t="s">
        <v>1122</v>
      </c>
      <c r="I24" t="s">
        <v>1123</v>
      </c>
    </row>
    <row r="25" spans="1:10" x14ac:dyDescent="0.2">
      <c r="A25" t="s">
        <v>1068</v>
      </c>
      <c r="B25" s="4">
        <v>349</v>
      </c>
      <c r="C25" t="s">
        <v>379</v>
      </c>
      <c r="D25" t="s">
        <v>446</v>
      </c>
      <c r="E25" t="s">
        <v>1108</v>
      </c>
      <c r="F25" t="s">
        <v>1122</v>
      </c>
      <c r="G25" t="s">
        <v>5</v>
      </c>
      <c r="H25" t="s">
        <v>445</v>
      </c>
      <c r="I25" t="s">
        <v>249</v>
      </c>
      <c r="J25" t="s">
        <v>940</v>
      </c>
    </row>
    <row r="26" spans="1:10" x14ac:dyDescent="0.2">
      <c r="A26" t="s">
        <v>187</v>
      </c>
      <c r="B26" s="16">
        <v>80</v>
      </c>
      <c r="C26" t="s">
        <v>6</v>
      </c>
      <c r="D26" t="s">
        <v>32</v>
      </c>
      <c r="E26" t="s">
        <v>1108</v>
      </c>
      <c r="F26" t="s">
        <v>1096</v>
      </c>
      <c r="G26" t="s">
        <v>340</v>
      </c>
      <c r="H26" t="s">
        <v>366</v>
      </c>
      <c r="I26" t="s">
        <v>241</v>
      </c>
    </row>
    <row r="27" spans="1:10" x14ac:dyDescent="0.2">
      <c r="A27" t="s">
        <v>201</v>
      </c>
      <c r="B27" s="4">
        <v>634</v>
      </c>
      <c r="C27" t="s">
        <v>6</v>
      </c>
      <c r="D27" t="s">
        <v>32</v>
      </c>
      <c r="E27" t="s">
        <v>1108</v>
      </c>
      <c r="F27" t="s">
        <v>1096</v>
      </c>
      <c r="H27" t="s">
        <v>366</v>
      </c>
      <c r="I27" t="s">
        <v>241</v>
      </c>
    </row>
    <row r="28" spans="1:10" x14ac:dyDescent="0.2">
      <c r="A28" t="s">
        <v>1062</v>
      </c>
      <c r="B28" s="4">
        <v>756</v>
      </c>
      <c r="C28" t="s">
        <v>33</v>
      </c>
      <c r="D28" t="s">
        <v>32</v>
      </c>
      <c r="E28" t="s">
        <v>1108</v>
      </c>
      <c r="F28" t="s">
        <v>1096</v>
      </c>
      <c r="G28" t="s">
        <v>1135</v>
      </c>
      <c r="H28" t="s">
        <v>240</v>
      </c>
      <c r="I28" t="s">
        <v>241</v>
      </c>
      <c r="J28" t="s">
        <v>242</v>
      </c>
    </row>
    <row r="29" spans="1:10" x14ac:dyDescent="0.2">
      <c r="A29" t="s">
        <v>380</v>
      </c>
      <c r="B29" s="4">
        <v>301</v>
      </c>
      <c r="C29" t="s">
        <v>6</v>
      </c>
      <c r="D29" t="s">
        <v>1084</v>
      </c>
      <c r="E29" t="s">
        <v>1108</v>
      </c>
      <c r="F29" t="s">
        <v>1096</v>
      </c>
      <c r="G29" t="s">
        <v>5</v>
      </c>
      <c r="H29" t="s">
        <v>382</v>
      </c>
      <c r="I29" t="s">
        <v>241</v>
      </c>
      <c r="J29" t="s">
        <v>388</v>
      </c>
    </row>
    <row r="30" spans="1:10" x14ac:dyDescent="0.2">
      <c r="A30" t="s">
        <v>928</v>
      </c>
      <c r="B30" s="4">
        <v>571</v>
      </c>
      <c r="C30" t="s">
        <v>379</v>
      </c>
      <c r="D30" t="s">
        <v>1088</v>
      </c>
      <c r="E30" t="s">
        <v>1056</v>
      </c>
      <c r="F30" s="14" t="s">
        <v>224</v>
      </c>
      <c r="G30" t="s">
        <v>561</v>
      </c>
      <c r="H30" t="s">
        <v>560</v>
      </c>
      <c r="I30" t="s">
        <v>1119</v>
      </c>
    </row>
    <row r="31" spans="1:10" x14ac:dyDescent="0.2">
      <c r="A31" t="s">
        <v>929</v>
      </c>
      <c r="B31" s="4">
        <v>546</v>
      </c>
      <c r="C31" t="s">
        <v>379</v>
      </c>
      <c r="D31" t="s">
        <v>1088</v>
      </c>
      <c r="E31" t="s">
        <v>1056</v>
      </c>
      <c r="F31" t="s">
        <v>1120</v>
      </c>
      <c r="G31" s="14" t="s">
        <v>141</v>
      </c>
      <c r="H31" t="s">
        <v>1121</v>
      </c>
      <c r="I31" t="s">
        <v>560</v>
      </c>
    </row>
    <row r="32" spans="1:10" x14ac:dyDescent="0.2">
      <c r="A32" t="s">
        <v>78</v>
      </c>
      <c r="B32" s="4">
        <v>351</v>
      </c>
      <c r="C32" t="s">
        <v>6</v>
      </c>
      <c r="D32" t="s">
        <v>820</v>
      </c>
      <c r="E32" t="s">
        <v>1079</v>
      </c>
      <c r="F32" t="s">
        <v>1116</v>
      </c>
      <c r="G32" t="s">
        <v>606</v>
      </c>
      <c r="J32" t="s">
        <v>7</v>
      </c>
    </row>
    <row r="33" spans="1:10" x14ac:dyDescent="0.2">
      <c r="A33" s="6" t="s">
        <v>150</v>
      </c>
      <c r="B33" s="4">
        <v>403</v>
      </c>
      <c r="C33" t="s">
        <v>152</v>
      </c>
      <c r="D33" t="s">
        <v>359</v>
      </c>
      <c r="E33" t="s">
        <v>1081</v>
      </c>
      <c r="F33" t="s">
        <v>1117</v>
      </c>
      <c r="H33" t="s">
        <v>359</v>
      </c>
      <c r="I33" t="s">
        <v>249</v>
      </c>
    </row>
    <row r="34" spans="1:10" x14ac:dyDescent="0.2">
      <c r="A34" t="s">
        <v>57</v>
      </c>
      <c r="B34" s="4">
        <v>614</v>
      </c>
      <c r="C34" t="s">
        <v>379</v>
      </c>
      <c r="D34" t="s">
        <v>135</v>
      </c>
      <c r="E34" t="s">
        <v>1108</v>
      </c>
      <c r="F34" t="s">
        <v>1096</v>
      </c>
      <c r="G34" t="s">
        <v>308</v>
      </c>
    </row>
    <row r="35" spans="1:10" x14ac:dyDescent="0.2">
      <c r="A35" t="s">
        <v>667</v>
      </c>
      <c r="B35" s="4">
        <v>375</v>
      </c>
      <c r="C35" t="s">
        <v>379</v>
      </c>
      <c r="D35" t="s">
        <v>135</v>
      </c>
      <c r="E35" t="s">
        <v>1108</v>
      </c>
      <c r="F35" t="s">
        <v>1096</v>
      </c>
      <c r="G35" t="s">
        <v>673</v>
      </c>
    </row>
    <row r="36" spans="1:10" x14ac:dyDescent="0.2">
      <c r="A36" t="s">
        <v>127</v>
      </c>
      <c r="B36" s="4">
        <v>363</v>
      </c>
      <c r="C36" t="s">
        <v>379</v>
      </c>
      <c r="D36" t="s">
        <v>1026</v>
      </c>
      <c r="E36" t="s">
        <v>1077</v>
      </c>
      <c r="F36" t="s">
        <v>1117</v>
      </c>
      <c r="G36" t="s">
        <v>309</v>
      </c>
      <c r="H36" t="s">
        <v>1026</v>
      </c>
      <c r="I36" t="s">
        <v>249</v>
      </c>
      <c r="J36" t="s">
        <v>851</v>
      </c>
    </row>
    <row r="37" spans="1:10" x14ac:dyDescent="0.2">
      <c r="A37" s="6" t="s">
        <v>992</v>
      </c>
      <c r="B37" s="4">
        <v>164</v>
      </c>
      <c r="C37" t="s">
        <v>379</v>
      </c>
      <c r="D37" t="s">
        <v>146</v>
      </c>
      <c r="E37" t="s">
        <v>1108</v>
      </c>
      <c r="F37" t="s">
        <v>1122</v>
      </c>
      <c r="G37" t="s">
        <v>1134</v>
      </c>
    </row>
    <row r="38" spans="1:10" x14ac:dyDescent="0.2">
      <c r="A38" t="s">
        <v>489</v>
      </c>
      <c r="B38" s="4">
        <v>263</v>
      </c>
      <c r="C38" t="s">
        <v>379</v>
      </c>
      <c r="D38" t="s">
        <v>408</v>
      </c>
      <c r="E38" t="s">
        <v>1108</v>
      </c>
      <c r="F38" t="s">
        <v>1122</v>
      </c>
      <c r="G38" t="s">
        <v>935</v>
      </c>
      <c r="H38" t="s">
        <v>408</v>
      </c>
      <c r="I38" t="s">
        <v>249</v>
      </c>
      <c r="J38" t="s">
        <v>224</v>
      </c>
    </row>
    <row r="39" spans="1:10" x14ac:dyDescent="0.2">
      <c r="A39" s="6" t="s">
        <v>815</v>
      </c>
      <c r="B39" s="4">
        <v>354</v>
      </c>
      <c r="C39" s="6" t="s">
        <v>162</v>
      </c>
      <c r="D39" t="s">
        <v>841</v>
      </c>
      <c r="E39" t="s">
        <v>1077</v>
      </c>
      <c r="F39" t="s">
        <v>1122</v>
      </c>
      <c r="I39" t="s">
        <v>241</v>
      </c>
    </row>
    <row r="40" spans="1:10" x14ac:dyDescent="0.2">
      <c r="A40" t="s">
        <v>849</v>
      </c>
      <c r="B40" s="4">
        <v>497</v>
      </c>
      <c r="C40" t="s">
        <v>379</v>
      </c>
      <c r="D40" t="s">
        <v>139</v>
      </c>
      <c r="E40" t="s">
        <v>1108</v>
      </c>
      <c r="F40" t="s">
        <v>1122</v>
      </c>
      <c r="G40" t="s">
        <v>5</v>
      </c>
    </row>
    <row r="41" spans="1:10" x14ac:dyDescent="0.2">
      <c r="A41" t="s">
        <v>824</v>
      </c>
      <c r="B41" s="4">
        <v>178</v>
      </c>
      <c r="C41" t="s">
        <v>6</v>
      </c>
      <c r="D41" t="s">
        <v>142</v>
      </c>
      <c r="E41" t="s">
        <v>1079</v>
      </c>
      <c r="F41" t="s">
        <v>1113</v>
      </c>
      <c r="G41" t="s">
        <v>143</v>
      </c>
    </row>
    <row r="42" spans="1:10" x14ac:dyDescent="0.2">
      <c r="A42" t="s">
        <v>822</v>
      </c>
      <c r="B42" s="4">
        <v>211</v>
      </c>
      <c r="C42" t="s">
        <v>6</v>
      </c>
      <c r="D42" t="s">
        <v>142</v>
      </c>
      <c r="E42" t="s">
        <v>1079</v>
      </c>
      <c r="F42" t="s">
        <v>1113</v>
      </c>
      <c r="G42" t="s">
        <v>525</v>
      </c>
    </row>
    <row r="43" spans="1:10" x14ac:dyDescent="0.2">
      <c r="A43" t="s">
        <v>826</v>
      </c>
      <c r="B43" s="4">
        <v>33</v>
      </c>
      <c r="C43" t="s">
        <v>6</v>
      </c>
      <c r="D43" t="s">
        <v>142</v>
      </c>
      <c r="E43" t="s">
        <v>1079</v>
      </c>
      <c r="F43" t="s">
        <v>1113</v>
      </c>
      <c r="G43" t="s">
        <v>1114</v>
      </c>
    </row>
    <row r="44" spans="1:10" x14ac:dyDescent="0.2">
      <c r="A44" t="s">
        <v>678</v>
      </c>
      <c r="B44" s="4">
        <v>92</v>
      </c>
      <c r="C44" t="s">
        <v>6</v>
      </c>
      <c r="D44" t="s">
        <v>142</v>
      </c>
      <c r="E44" t="s">
        <v>1079</v>
      </c>
      <c r="F44" t="s">
        <v>1113</v>
      </c>
      <c r="G44" t="s">
        <v>1115</v>
      </c>
    </row>
    <row r="45" spans="1:10" x14ac:dyDescent="0.2">
      <c r="A45" t="s">
        <v>647</v>
      </c>
      <c r="B45" s="4">
        <v>1508</v>
      </c>
      <c r="C45" t="s">
        <v>33</v>
      </c>
      <c r="D45" t="s">
        <v>142</v>
      </c>
      <c r="E45" t="s">
        <v>1079</v>
      </c>
      <c r="F45" t="s">
        <v>1122</v>
      </c>
      <c r="G45" t="s">
        <v>702</v>
      </c>
    </row>
    <row r="46" spans="1:10" x14ac:dyDescent="0.2">
      <c r="A46" t="s">
        <v>646</v>
      </c>
      <c r="B46" s="4">
        <v>90</v>
      </c>
      <c r="C46" t="s">
        <v>379</v>
      </c>
      <c r="D46" t="s">
        <v>643</v>
      </c>
      <c r="E46" t="s">
        <v>1079</v>
      </c>
      <c r="F46" t="s">
        <v>1117</v>
      </c>
      <c r="G46" t="s">
        <v>644</v>
      </c>
      <c r="H46" t="s">
        <v>234</v>
      </c>
      <c r="I46" t="s">
        <v>235</v>
      </c>
      <c r="J46" t="s">
        <v>236</v>
      </c>
    </row>
    <row r="47" spans="1:10" x14ac:dyDescent="0.2">
      <c r="A47" t="s">
        <v>645</v>
      </c>
      <c r="B47" s="4">
        <v>135</v>
      </c>
      <c r="C47" t="s">
        <v>379</v>
      </c>
      <c r="D47" t="s">
        <v>643</v>
      </c>
      <c r="E47" t="s">
        <v>1079</v>
      </c>
      <c r="F47" t="s">
        <v>1117</v>
      </c>
      <c r="G47" t="s">
        <v>644</v>
      </c>
      <c r="H47" t="s">
        <v>234</v>
      </c>
      <c r="I47" t="s">
        <v>235</v>
      </c>
      <c r="J47" t="s">
        <v>236</v>
      </c>
    </row>
    <row r="48" spans="1:10" x14ac:dyDescent="0.2">
      <c r="A48" t="s">
        <v>823</v>
      </c>
      <c r="B48" s="4">
        <v>199</v>
      </c>
      <c r="C48" t="s">
        <v>379</v>
      </c>
      <c r="D48" t="s">
        <v>643</v>
      </c>
      <c r="E48" t="s">
        <v>1079</v>
      </c>
      <c r="F48" t="s">
        <v>1117</v>
      </c>
      <c r="G48" t="s">
        <v>644</v>
      </c>
    </row>
    <row r="49" spans="1:10" x14ac:dyDescent="0.2">
      <c r="A49" t="s">
        <v>93</v>
      </c>
      <c r="B49" s="4">
        <v>191</v>
      </c>
      <c r="C49" t="s">
        <v>6</v>
      </c>
      <c r="D49" t="s">
        <v>254</v>
      </c>
      <c r="E49" t="s">
        <v>1108</v>
      </c>
      <c r="F49" t="s">
        <v>1096</v>
      </c>
      <c r="G49" t="s">
        <v>622</v>
      </c>
      <c r="H49" t="s">
        <v>254</v>
      </c>
      <c r="I49" t="s">
        <v>255</v>
      </c>
      <c r="J49" t="s">
        <v>250</v>
      </c>
    </row>
    <row r="50" spans="1:10" x14ac:dyDescent="0.2">
      <c r="A50" t="s">
        <v>528</v>
      </c>
      <c r="B50" s="4">
        <v>290</v>
      </c>
      <c r="C50" t="s">
        <v>379</v>
      </c>
      <c r="D50" t="s">
        <v>1078</v>
      </c>
      <c r="E50" t="s">
        <v>1077</v>
      </c>
      <c r="F50" t="s">
        <v>1096</v>
      </c>
      <c r="G50" t="s">
        <v>513</v>
      </c>
      <c r="H50" t="s">
        <v>889</v>
      </c>
      <c r="I50" t="s">
        <v>888</v>
      </c>
      <c r="J50" t="s">
        <v>890</v>
      </c>
    </row>
    <row r="51" spans="1:10" x14ac:dyDescent="0.2">
      <c r="A51" t="s">
        <v>458</v>
      </c>
      <c r="B51" s="4">
        <v>135</v>
      </c>
      <c r="C51" t="s">
        <v>379</v>
      </c>
      <c r="D51" t="s">
        <v>133</v>
      </c>
      <c r="E51" t="s">
        <v>1080</v>
      </c>
      <c r="F51" t="s">
        <v>1117</v>
      </c>
      <c r="G51" t="s">
        <v>305</v>
      </c>
      <c r="H51" t="s">
        <v>252</v>
      </c>
      <c r="I51" t="s">
        <v>253</v>
      </c>
      <c r="J51" t="s">
        <v>247</v>
      </c>
    </row>
    <row r="52" spans="1:10" x14ac:dyDescent="0.2">
      <c r="A52" t="s">
        <v>956</v>
      </c>
      <c r="B52" s="4">
        <v>664</v>
      </c>
      <c r="C52" t="s">
        <v>379</v>
      </c>
      <c r="D52" t="s">
        <v>955</v>
      </c>
      <c r="E52" t="s">
        <v>1081</v>
      </c>
      <c r="F52" t="s">
        <v>1112</v>
      </c>
      <c r="G52" t="s">
        <v>5</v>
      </c>
      <c r="H52" t="s">
        <v>1131</v>
      </c>
      <c r="I52" t="s">
        <v>249</v>
      </c>
      <c r="J52" t="s">
        <v>1132</v>
      </c>
    </row>
    <row r="53" spans="1:10" x14ac:dyDescent="0.2">
      <c r="A53" t="s">
        <v>648</v>
      </c>
      <c r="B53" s="4">
        <v>855</v>
      </c>
      <c r="C53" t="s">
        <v>379</v>
      </c>
      <c r="D53" t="s">
        <v>955</v>
      </c>
      <c r="E53" t="s">
        <v>1081</v>
      </c>
      <c r="F53" t="s">
        <v>1112</v>
      </c>
      <c r="G53" t="s">
        <v>5</v>
      </c>
    </row>
    <row r="54" spans="1:10" x14ac:dyDescent="0.2">
      <c r="A54" t="s">
        <v>924</v>
      </c>
      <c r="B54" s="4">
        <v>270</v>
      </c>
      <c r="C54" t="s">
        <v>379</v>
      </c>
      <c r="D54" t="s">
        <v>310</v>
      </c>
      <c r="E54" t="s">
        <v>1077</v>
      </c>
      <c r="F54" t="s">
        <v>1117</v>
      </c>
      <c r="G54" t="s">
        <v>653</v>
      </c>
    </row>
    <row r="55" spans="1:10" x14ac:dyDescent="0.2">
      <c r="A55" t="s">
        <v>926</v>
      </c>
      <c r="B55" s="4">
        <v>232</v>
      </c>
      <c r="C55" t="s">
        <v>379</v>
      </c>
      <c r="D55" t="s">
        <v>310</v>
      </c>
      <c r="E55" t="s">
        <v>1077</v>
      </c>
      <c r="F55" t="s">
        <v>1117</v>
      </c>
      <c r="G55" t="s">
        <v>311</v>
      </c>
    </row>
    <row r="56" spans="1:10" x14ac:dyDescent="0.2">
      <c r="A56" t="s">
        <v>1047</v>
      </c>
      <c r="B56" s="4">
        <v>545</v>
      </c>
      <c r="C56" t="s">
        <v>379</v>
      </c>
      <c r="D56" t="s">
        <v>629</v>
      </c>
      <c r="E56" t="s">
        <v>1108</v>
      </c>
      <c r="F56" t="s">
        <v>1096</v>
      </c>
      <c r="G56" t="s">
        <v>631</v>
      </c>
      <c r="H56" t="s">
        <v>629</v>
      </c>
      <c r="I56" t="s">
        <v>241</v>
      </c>
    </row>
    <row r="57" spans="1:10" x14ac:dyDescent="0.2">
      <c r="A57" s="6" t="s">
        <v>625</v>
      </c>
      <c r="B57" s="4">
        <v>216</v>
      </c>
      <c r="C57" t="s">
        <v>379</v>
      </c>
      <c r="D57" t="s">
        <v>1127</v>
      </c>
      <c r="E57" t="s">
        <v>1077</v>
      </c>
      <c r="F57" t="s">
        <v>1096</v>
      </c>
      <c r="I57" t="s">
        <v>1128</v>
      </c>
    </row>
    <row r="58" spans="1:10" x14ac:dyDescent="0.2">
      <c r="A58" t="s">
        <v>107</v>
      </c>
      <c r="B58" s="4">
        <v>238</v>
      </c>
      <c r="C58" t="s">
        <v>379</v>
      </c>
      <c r="D58" t="s">
        <v>1127</v>
      </c>
      <c r="E58" t="s">
        <v>1077</v>
      </c>
      <c r="F58" t="s">
        <v>1096</v>
      </c>
      <c r="I58" t="s">
        <v>1128</v>
      </c>
    </row>
    <row r="59" spans="1:10" x14ac:dyDescent="0.2">
      <c r="A59" t="s">
        <v>997</v>
      </c>
      <c r="B59" s="4">
        <v>520</v>
      </c>
      <c r="C59" t="s">
        <v>379</v>
      </c>
      <c r="D59" s="14" t="s">
        <v>1001</v>
      </c>
      <c r="E59" t="s">
        <v>1080</v>
      </c>
      <c r="F59" t="s">
        <v>1117</v>
      </c>
      <c r="G59" t="s">
        <v>1000</v>
      </c>
    </row>
    <row r="60" spans="1:10" x14ac:dyDescent="0.2">
      <c r="A60" t="s">
        <v>921</v>
      </c>
      <c r="B60" s="4">
        <v>66</v>
      </c>
      <c r="C60" t="s">
        <v>6</v>
      </c>
      <c r="D60" t="s">
        <v>1111</v>
      </c>
      <c r="E60" t="s">
        <v>1108</v>
      </c>
      <c r="F60" t="s">
        <v>1112</v>
      </c>
      <c r="G60" t="s">
        <v>874</v>
      </c>
    </row>
    <row r="61" spans="1:10" x14ac:dyDescent="0.2">
      <c r="A61" t="s">
        <v>160</v>
      </c>
      <c r="B61" s="4">
        <v>556</v>
      </c>
      <c r="C61" t="s">
        <v>162</v>
      </c>
      <c r="D61" t="s">
        <v>324</v>
      </c>
      <c r="E61" t="s">
        <v>1077</v>
      </c>
      <c r="F61" t="s">
        <v>1096</v>
      </c>
      <c r="I61" t="s">
        <v>1137</v>
      </c>
    </row>
    <row r="62" spans="1:10" x14ac:dyDescent="0.2">
      <c r="A62" t="s">
        <v>805</v>
      </c>
      <c r="B62" s="4">
        <v>150</v>
      </c>
      <c r="C62" t="s">
        <v>6</v>
      </c>
      <c r="D62" t="s">
        <v>1109</v>
      </c>
      <c r="E62" t="s">
        <v>1108</v>
      </c>
      <c r="F62" t="s">
        <v>1096</v>
      </c>
      <c r="G62" t="s">
        <v>1110</v>
      </c>
      <c r="I62" t="s">
        <v>1097</v>
      </c>
    </row>
    <row r="63" spans="1:10" x14ac:dyDescent="0.2">
      <c r="A63" t="s">
        <v>558</v>
      </c>
      <c r="B63" s="4">
        <v>189</v>
      </c>
      <c r="C63" t="s">
        <v>6</v>
      </c>
      <c r="D63" t="s">
        <v>141</v>
      </c>
      <c r="E63" t="s">
        <v>1108</v>
      </c>
      <c r="F63" t="s">
        <v>1096</v>
      </c>
      <c r="G63" t="s">
        <v>554</v>
      </c>
      <c r="H63" t="s">
        <v>552</v>
      </c>
      <c r="I63" t="s">
        <v>553</v>
      </c>
    </row>
    <row r="64" spans="1:10" x14ac:dyDescent="0.2">
      <c r="A64" t="s">
        <v>738</v>
      </c>
      <c r="B64" s="4">
        <v>144</v>
      </c>
      <c r="C64" t="s">
        <v>6</v>
      </c>
      <c r="D64" t="s">
        <v>141</v>
      </c>
      <c r="E64" t="s">
        <v>1108</v>
      </c>
      <c r="F64" t="s">
        <v>1096</v>
      </c>
      <c r="G64" t="s">
        <v>554</v>
      </c>
      <c r="H64" t="s">
        <v>552</v>
      </c>
      <c r="I64" t="s">
        <v>553</v>
      </c>
    </row>
    <row r="65" spans="1:10" x14ac:dyDescent="0.2">
      <c r="A65" t="s">
        <v>178</v>
      </c>
      <c r="B65" s="4">
        <v>355</v>
      </c>
      <c r="C65" t="s">
        <v>379</v>
      </c>
      <c r="D65" t="s">
        <v>331</v>
      </c>
      <c r="E65" t="s">
        <v>1077</v>
      </c>
      <c r="F65" t="s">
        <v>1112</v>
      </c>
      <c r="G65" t="s">
        <v>337</v>
      </c>
      <c r="J65" t="s">
        <v>236</v>
      </c>
    </row>
    <row r="66" spans="1:10" x14ac:dyDescent="0.2">
      <c r="A66" t="s">
        <v>47</v>
      </c>
      <c r="B66" s="4">
        <v>91</v>
      </c>
      <c r="C66" t="s">
        <v>379</v>
      </c>
      <c r="D66" t="s">
        <v>900</v>
      </c>
      <c r="E66" t="s">
        <v>1056</v>
      </c>
      <c r="F66" t="s">
        <v>1096</v>
      </c>
      <c r="G66" t="s">
        <v>901</v>
      </c>
    </row>
    <row r="67" spans="1:10" x14ac:dyDescent="0.2">
      <c r="A67" t="s">
        <v>64</v>
      </c>
      <c r="B67" s="4">
        <v>128</v>
      </c>
      <c r="C67" t="s">
        <v>379</v>
      </c>
      <c r="D67" t="s">
        <v>900</v>
      </c>
      <c r="E67" t="s">
        <v>1056</v>
      </c>
      <c r="F67" t="s">
        <v>1096</v>
      </c>
      <c r="G67" t="s">
        <v>901</v>
      </c>
    </row>
    <row r="68" spans="1:10" x14ac:dyDescent="0.2">
      <c r="B68" s="11">
        <f>SUM(B2:B67)</f>
        <v>20958</v>
      </c>
    </row>
    <row r="70" spans="1:10" x14ac:dyDescent="0.2">
      <c r="F70" s="15"/>
      <c r="G70" s="15"/>
    </row>
    <row r="71" spans="1:10" x14ac:dyDescent="0.2">
      <c r="A71" s="15"/>
      <c r="B71" s="15"/>
      <c r="C71" s="15"/>
      <c r="D71" s="15"/>
    </row>
    <row r="72" spans="1:10" x14ac:dyDescent="0.2">
      <c r="C72" s="4"/>
      <c r="D72" s="18"/>
      <c r="E72" s="4"/>
    </row>
    <row r="73" spans="1:10" x14ac:dyDescent="0.2">
      <c r="C73" s="4"/>
      <c r="D73" s="18"/>
      <c r="E73" s="4"/>
    </row>
    <row r="74" spans="1:10" x14ac:dyDescent="0.2">
      <c r="B74" s="4"/>
      <c r="C74" s="4"/>
      <c r="D74" s="18"/>
      <c r="E74" s="4"/>
      <c r="F74" s="14"/>
    </row>
    <row r="75" spans="1:10" x14ac:dyDescent="0.2">
      <c r="C75" s="4"/>
      <c r="D75" s="18"/>
      <c r="E75" s="4"/>
    </row>
    <row r="76" spans="1:10" x14ac:dyDescent="0.2">
      <c r="C76" s="4"/>
      <c r="D76" s="18"/>
      <c r="E76" s="4"/>
    </row>
    <row r="77" spans="1:10" x14ac:dyDescent="0.2">
      <c r="C77" s="4"/>
      <c r="D77" s="18"/>
      <c r="E77" s="4"/>
    </row>
    <row r="78" spans="1:10" x14ac:dyDescent="0.2">
      <c r="A78" s="15"/>
      <c r="B78" s="15"/>
      <c r="C78" s="11"/>
      <c r="D78" s="19"/>
      <c r="E78" s="4"/>
    </row>
    <row r="79" spans="1:10" x14ac:dyDescent="0.2">
      <c r="E79" s="4"/>
    </row>
    <row r="80" spans="1:10" x14ac:dyDescent="0.2">
      <c r="A80" s="15"/>
      <c r="B80" s="15"/>
      <c r="C80" s="15"/>
      <c r="D80" s="15"/>
    </row>
    <row r="81" spans="1:4" x14ac:dyDescent="0.2">
      <c r="C81" s="4"/>
      <c r="D81" s="18"/>
    </row>
    <row r="82" spans="1:4" x14ac:dyDescent="0.2">
      <c r="B82" s="4"/>
      <c r="C82" s="4"/>
      <c r="D82" s="18"/>
    </row>
    <row r="83" spans="1:4" x14ac:dyDescent="0.2">
      <c r="C83" s="4"/>
      <c r="D83" s="18"/>
    </row>
    <row r="84" spans="1:4" x14ac:dyDescent="0.2">
      <c r="C84" s="4"/>
      <c r="D84" s="18"/>
    </row>
    <row r="85" spans="1:4" x14ac:dyDescent="0.2">
      <c r="A85" s="15"/>
      <c r="B85" s="15"/>
      <c r="C85" s="11"/>
      <c r="D85" s="19"/>
    </row>
    <row r="87" spans="1:4" x14ac:dyDescent="0.2">
      <c r="A87" s="15"/>
    </row>
    <row r="88" spans="1:4" x14ac:dyDescent="0.2">
      <c r="A88" s="15"/>
      <c r="B88" s="15"/>
      <c r="C88" s="15"/>
      <c r="D88" s="15"/>
    </row>
    <row r="89" spans="1:4" x14ac:dyDescent="0.2">
      <c r="C89" s="4"/>
      <c r="D89" s="18"/>
    </row>
    <row r="90" spans="1:4" x14ac:dyDescent="0.2">
      <c r="C90" s="4"/>
      <c r="D90" s="18"/>
    </row>
    <row r="91" spans="1:4" x14ac:dyDescent="0.2">
      <c r="B91" s="4"/>
      <c r="C91" s="4"/>
      <c r="D91" s="18"/>
    </row>
    <row r="92" spans="1:4" x14ac:dyDescent="0.2">
      <c r="C92" s="4"/>
      <c r="D92" s="18"/>
    </row>
    <row r="93" spans="1:4" x14ac:dyDescent="0.2">
      <c r="C93" s="4"/>
      <c r="D93" s="18"/>
    </row>
    <row r="94" spans="1:4" x14ac:dyDescent="0.2">
      <c r="C94" s="4"/>
      <c r="D94" s="18"/>
    </row>
    <row r="95" spans="1:4" x14ac:dyDescent="0.2">
      <c r="A95" s="15"/>
      <c r="B95" s="15"/>
      <c r="C95" s="11"/>
      <c r="D95" s="18"/>
    </row>
    <row r="97" spans="1:4" x14ac:dyDescent="0.2">
      <c r="A97" s="15"/>
    </row>
    <row r="98" spans="1:4" x14ac:dyDescent="0.2">
      <c r="A98" s="15"/>
      <c r="B98" s="15"/>
      <c r="C98" s="15"/>
      <c r="D98" s="15"/>
    </row>
    <row r="99" spans="1:4" x14ac:dyDescent="0.2">
      <c r="C99" s="4"/>
      <c r="D99" s="18"/>
    </row>
    <row r="100" spans="1:4" x14ac:dyDescent="0.2">
      <c r="B100" s="4"/>
      <c r="C100" s="4"/>
      <c r="D100" s="18"/>
    </row>
    <row r="101" spans="1:4" x14ac:dyDescent="0.2">
      <c r="B101" s="4"/>
      <c r="C101" s="4"/>
      <c r="D101" s="18"/>
    </row>
    <row r="102" spans="1:4" x14ac:dyDescent="0.2">
      <c r="C102" s="4"/>
      <c r="D102" s="18"/>
    </row>
    <row r="103" spans="1:4" x14ac:dyDescent="0.2">
      <c r="B103" s="4"/>
      <c r="C103" s="4"/>
      <c r="D103" s="18"/>
    </row>
    <row r="104" spans="1:4" x14ac:dyDescent="0.2">
      <c r="B104" s="4"/>
      <c r="C104" s="4"/>
      <c r="D104" s="18"/>
    </row>
    <row r="105" spans="1:4" x14ac:dyDescent="0.2">
      <c r="A105" s="15"/>
      <c r="B105" s="15"/>
      <c r="C105" s="11"/>
      <c r="D105" s="18"/>
    </row>
    <row r="106" spans="1:4" x14ac:dyDescent="0.2">
      <c r="A106" s="15"/>
      <c r="B106" s="15"/>
      <c r="C106" s="11"/>
      <c r="D106" s="18"/>
    </row>
    <row r="107" spans="1:4" x14ac:dyDescent="0.2">
      <c r="A107" s="15"/>
      <c r="B107" s="15"/>
      <c r="C107" s="11"/>
      <c r="D107" s="18"/>
    </row>
    <row r="108" spans="1:4" x14ac:dyDescent="0.2">
      <c r="A108" s="15"/>
      <c r="B108" s="15"/>
      <c r="C108" s="15"/>
      <c r="D108" s="15"/>
    </row>
    <row r="109" spans="1:4" x14ac:dyDescent="0.2">
      <c r="B109" s="4"/>
      <c r="C109" s="4"/>
      <c r="D109" s="18"/>
    </row>
    <row r="110" spans="1:4" x14ac:dyDescent="0.2">
      <c r="B110" s="4"/>
      <c r="C110" s="4"/>
      <c r="D110" s="18"/>
    </row>
    <row r="111" spans="1:4" x14ac:dyDescent="0.2">
      <c r="B111" s="4"/>
      <c r="C111" s="4"/>
      <c r="D111" s="18"/>
    </row>
    <row r="112" spans="1:4" x14ac:dyDescent="0.2">
      <c r="B112" s="4"/>
      <c r="C112" s="4"/>
      <c r="D112" s="18"/>
    </row>
    <row r="113" spans="1:7" x14ac:dyDescent="0.2">
      <c r="B113" s="4"/>
      <c r="C113" s="4"/>
      <c r="D113" s="18"/>
    </row>
    <row r="114" spans="1:7" x14ac:dyDescent="0.2">
      <c r="B114" s="4"/>
      <c r="C114" s="4"/>
      <c r="D114" s="18"/>
    </row>
    <row r="115" spans="1:7" x14ac:dyDescent="0.2">
      <c r="A115" s="15"/>
      <c r="B115" s="11"/>
      <c r="C115" s="11"/>
      <c r="D115" s="18"/>
    </row>
    <row r="117" spans="1:7" x14ac:dyDescent="0.2">
      <c r="A117" s="15"/>
      <c r="B117" s="15"/>
      <c r="C117" s="15"/>
      <c r="D117" s="15"/>
    </row>
    <row r="118" spans="1:7" x14ac:dyDescent="0.2">
      <c r="A118" s="15"/>
      <c r="B118" s="15"/>
      <c r="C118" s="15"/>
      <c r="D118" s="15"/>
      <c r="G118" s="4"/>
    </row>
    <row r="119" spans="1:7" x14ac:dyDescent="0.2">
      <c r="C119" s="4"/>
      <c r="D119" s="18"/>
      <c r="G119" s="4"/>
    </row>
    <row r="120" spans="1:7" x14ac:dyDescent="0.2">
      <c r="B120" s="4"/>
      <c r="C120" s="4"/>
      <c r="D120" s="18"/>
      <c r="G120" s="4"/>
    </row>
    <row r="121" spans="1:7" x14ac:dyDescent="0.2">
      <c r="C121" s="4"/>
      <c r="D121" s="18"/>
      <c r="G121" s="4"/>
    </row>
    <row r="122" spans="1:7" x14ac:dyDescent="0.2">
      <c r="C122" s="4"/>
      <c r="D122" s="18"/>
      <c r="G122" s="4"/>
    </row>
    <row r="123" spans="1:7" x14ac:dyDescent="0.2">
      <c r="A123" s="15"/>
      <c r="B123" s="15"/>
      <c r="C123" s="11"/>
      <c r="D123" s="18"/>
      <c r="G123" s="4"/>
    </row>
    <row r="124" spans="1:7" x14ac:dyDescent="0.2">
      <c r="G124" s="4"/>
    </row>
    <row r="125" spans="1:7" x14ac:dyDescent="0.2">
      <c r="A125" s="15"/>
      <c r="G125" s="4"/>
    </row>
    <row r="126" spans="1:7" x14ac:dyDescent="0.2">
      <c r="A126" s="15"/>
      <c r="B126" s="15"/>
      <c r="C126" s="15"/>
      <c r="D126" s="15"/>
      <c r="G126" s="4"/>
    </row>
    <row r="127" spans="1:7" x14ac:dyDescent="0.2">
      <c r="C127" s="4"/>
      <c r="D127" s="18"/>
      <c r="G127" s="4"/>
    </row>
    <row r="128" spans="1:7" x14ac:dyDescent="0.2">
      <c r="B128" s="4"/>
      <c r="C128" s="4"/>
      <c r="D128" s="18"/>
      <c r="G128" s="4"/>
    </row>
    <row r="129" spans="1:7" x14ac:dyDescent="0.2">
      <c r="C129" s="4"/>
      <c r="D129" s="18"/>
      <c r="G129" s="4"/>
    </row>
    <row r="130" spans="1:7" x14ac:dyDescent="0.2">
      <c r="C130" s="4"/>
      <c r="D130" s="18"/>
      <c r="G130" s="16"/>
    </row>
    <row r="131" spans="1:7" x14ac:dyDescent="0.2">
      <c r="A131" s="15"/>
      <c r="B131" s="15"/>
      <c r="C131" s="11"/>
      <c r="D131" s="18"/>
      <c r="G131" s="4"/>
    </row>
    <row r="132" spans="1:7" x14ac:dyDescent="0.2">
      <c r="A132" s="15"/>
      <c r="B132" s="15"/>
      <c r="C132" s="11"/>
      <c r="D132" s="18"/>
      <c r="G132" s="4"/>
    </row>
    <row r="133" spans="1:7" x14ac:dyDescent="0.2">
      <c r="A133" s="15"/>
      <c r="B133" s="15"/>
      <c r="C133" s="15"/>
      <c r="D133" s="15"/>
      <c r="G133" s="4"/>
    </row>
    <row r="134" spans="1:7" x14ac:dyDescent="0.2">
      <c r="A134" s="15"/>
      <c r="B134" s="4"/>
      <c r="C134" s="4"/>
      <c r="D134" s="18"/>
      <c r="G134" s="4"/>
    </row>
    <row r="135" spans="1:7" x14ac:dyDescent="0.2">
      <c r="B135" s="4"/>
      <c r="C135" s="4"/>
      <c r="D135" s="18"/>
      <c r="G135" s="4"/>
    </row>
    <row r="136" spans="1:7" x14ac:dyDescent="0.2">
      <c r="B136" s="4"/>
      <c r="C136" s="4"/>
      <c r="D136" s="18"/>
      <c r="G136" s="4"/>
    </row>
    <row r="137" spans="1:7" x14ac:dyDescent="0.2">
      <c r="B137" s="4"/>
      <c r="C137" s="4"/>
      <c r="D137" s="18"/>
      <c r="G137" s="4"/>
    </row>
    <row r="138" spans="1:7" x14ac:dyDescent="0.2">
      <c r="B138" s="4"/>
      <c r="C138" s="4"/>
      <c r="D138" s="18"/>
      <c r="G138" s="4"/>
    </row>
    <row r="139" spans="1:7" x14ac:dyDescent="0.2">
      <c r="A139" s="15"/>
      <c r="B139" s="11"/>
      <c r="C139" s="11"/>
      <c r="D139" s="18"/>
      <c r="G139" s="4"/>
    </row>
    <row r="140" spans="1:7" x14ac:dyDescent="0.2">
      <c r="A140" s="15"/>
      <c r="G140" s="4"/>
    </row>
    <row r="141" spans="1:7" x14ac:dyDescent="0.2">
      <c r="B141" s="15"/>
      <c r="C141" s="15"/>
      <c r="D141" s="15"/>
      <c r="G141" s="4"/>
    </row>
    <row r="142" spans="1:7" x14ac:dyDescent="0.2">
      <c r="C142" s="4"/>
      <c r="D142" s="18"/>
      <c r="G142" s="4"/>
    </row>
    <row r="143" spans="1:7" x14ac:dyDescent="0.2">
      <c r="C143" s="4"/>
      <c r="D143" s="18"/>
      <c r="G143" s="4"/>
    </row>
    <row r="144" spans="1:7" x14ac:dyDescent="0.2">
      <c r="A144" s="15"/>
      <c r="B144" s="15"/>
      <c r="C144" s="11"/>
      <c r="D144" s="18"/>
      <c r="G144" s="4"/>
    </row>
    <row r="145" spans="1:7" x14ac:dyDescent="0.2">
      <c r="G145" s="4"/>
    </row>
    <row r="146" spans="1:7" x14ac:dyDescent="0.2">
      <c r="G146" s="4"/>
    </row>
    <row r="147" spans="1:7" x14ac:dyDescent="0.2">
      <c r="B147" s="4"/>
      <c r="G147" s="4"/>
    </row>
    <row r="148" spans="1:7" x14ac:dyDescent="0.2">
      <c r="B148" s="4"/>
      <c r="G148" s="4"/>
    </row>
    <row r="149" spans="1:7" x14ac:dyDescent="0.2">
      <c r="G149" s="4"/>
    </row>
    <row r="150" spans="1:7" x14ac:dyDescent="0.2">
      <c r="G150" s="4"/>
    </row>
    <row r="151" spans="1:7" x14ac:dyDescent="0.2">
      <c r="G151" s="4"/>
    </row>
    <row r="152" spans="1:7" x14ac:dyDescent="0.2">
      <c r="G152" s="4"/>
    </row>
    <row r="153" spans="1:7" x14ac:dyDescent="0.2">
      <c r="G153" s="4"/>
    </row>
    <row r="154" spans="1:7" x14ac:dyDescent="0.2">
      <c r="G154" s="4"/>
    </row>
    <row r="155" spans="1:7" x14ac:dyDescent="0.2">
      <c r="A155" s="15"/>
      <c r="B155" s="15"/>
      <c r="C155" s="15"/>
      <c r="G155" s="4"/>
    </row>
    <row r="156" spans="1:7" x14ac:dyDescent="0.2">
      <c r="B156" s="4"/>
      <c r="C156" s="18"/>
      <c r="G156" s="4"/>
    </row>
    <row r="157" spans="1:7" x14ac:dyDescent="0.2">
      <c r="B157" s="4"/>
      <c r="C157" s="18"/>
      <c r="G157" s="4"/>
    </row>
    <row r="158" spans="1:7" x14ac:dyDescent="0.2">
      <c r="B158" s="4"/>
      <c r="C158" s="18"/>
      <c r="G158" s="4"/>
    </row>
    <row r="159" spans="1:7" x14ac:dyDescent="0.2">
      <c r="B159" s="4"/>
      <c r="C159" s="18"/>
      <c r="G159" s="4"/>
    </row>
    <row r="160" spans="1:7" x14ac:dyDescent="0.2">
      <c r="B160" s="4"/>
      <c r="C160" s="18"/>
      <c r="G160" s="4"/>
    </row>
    <row r="161" spans="1:7" x14ac:dyDescent="0.2">
      <c r="B161" s="4"/>
      <c r="C161" s="18"/>
    </row>
    <row r="162" spans="1:7" x14ac:dyDescent="0.2">
      <c r="B162" s="4"/>
      <c r="C162" s="18"/>
    </row>
    <row r="163" spans="1:7" x14ac:dyDescent="0.2">
      <c r="B163" s="4"/>
      <c r="C163" s="18"/>
    </row>
    <row r="164" spans="1:7" x14ac:dyDescent="0.2">
      <c r="B164" s="4"/>
      <c r="C164" s="18"/>
    </row>
    <row r="165" spans="1:7" x14ac:dyDescent="0.2">
      <c r="B165" s="4"/>
      <c r="C165" s="18"/>
    </row>
    <row r="166" spans="1:7" x14ac:dyDescent="0.2">
      <c r="B166" s="4"/>
      <c r="C166" s="18"/>
    </row>
    <row r="167" spans="1:7" x14ac:dyDescent="0.2">
      <c r="B167" s="4"/>
      <c r="C167" s="18"/>
    </row>
    <row r="168" spans="1:7" x14ac:dyDescent="0.2">
      <c r="B168" s="4"/>
      <c r="C168" s="18"/>
    </row>
    <row r="169" spans="1:7" x14ac:dyDescent="0.2">
      <c r="B169" s="4"/>
      <c r="C169" s="18"/>
      <c r="G169" s="4"/>
    </row>
    <row r="170" spans="1:7" x14ac:dyDescent="0.2">
      <c r="A170" s="15"/>
      <c r="B170" s="11"/>
      <c r="C170" s="18"/>
      <c r="G170" s="4"/>
    </row>
    <row r="171" spans="1:7" x14ac:dyDescent="0.2">
      <c r="G171" s="4"/>
    </row>
    <row r="172" spans="1:7" x14ac:dyDescent="0.2">
      <c r="A172" s="15"/>
      <c r="B172" s="15"/>
      <c r="C172" s="15"/>
      <c r="D172" s="15"/>
      <c r="G172" s="4"/>
    </row>
    <row r="173" spans="1:7" x14ac:dyDescent="0.2">
      <c r="C173" s="4"/>
      <c r="D173" s="18"/>
      <c r="G173" s="4"/>
    </row>
    <row r="174" spans="1:7" x14ac:dyDescent="0.2">
      <c r="C174" s="4"/>
      <c r="D174" s="18"/>
      <c r="G174" s="4"/>
    </row>
    <row r="175" spans="1:7" x14ac:dyDescent="0.2">
      <c r="A175" s="15"/>
      <c r="B175" s="15"/>
      <c r="C175" s="11"/>
      <c r="D175" s="18"/>
      <c r="G175" s="4"/>
    </row>
    <row r="176" spans="1:7" x14ac:dyDescent="0.2">
      <c r="G176" s="4"/>
    </row>
    <row r="177" spans="1:7" x14ac:dyDescent="0.2">
      <c r="G177" s="4"/>
    </row>
    <row r="178" spans="1:7" x14ac:dyDescent="0.2">
      <c r="A178" s="15"/>
      <c r="B178" s="15"/>
      <c r="C178" s="15"/>
      <c r="D178" s="15"/>
      <c r="G178" s="4"/>
    </row>
    <row r="179" spans="1:7" x14ac:dyDescent="0.2">
      <c r="B179" s="4"/>
      <c r="C179" s="4"/>
      <c r="D179" s="18"/>
      <c r="G179" s="4"/>
    </row>
    <row r="180" spans="1:7" x14ac:dyDescent="0.2">
      <c r="B180" s="4"/>
      <c r="C180" s="4"/>
      <c r="D180" s="18"/>
      <c r="G180" s="4"/>
    </row>
    <row r="181" spans="1:7" x14ac:dyDescent="0.2">
      <c r="A181" s="15"/>
      <c r="B181" s="11"/>
      <c r="C181" s="11"/>
      <c r="D181" s="18"/>
      <c r="G181" s="4"/>
    </row>
    <row r="182" spans="1:7" x14ac:dyDescent="0.2">
      <c r="G182" s="4"/>
    </row>
    <row r="183" spans="1:7" x14ac:dyDescent="0.2">
      <c r="A183" s="15"/>
      <c r="B183" s="15"/>
      <c r="C183" s="15"/>
      <c r="D183" s="15"/>
      <c r="G183" s="4"/>
    </row>
    <row r="184" spans="1:7" x14ac:dyDescent="0.2">
      <c r="B184" s="4"/>
      <c r="C184" s="4"/>
      <c r="D184" s="18"/>
      <c r="G184" s="4"/>
    </row>
    <row r="185" spans="1:7" x14ac:dyDescent="0.2">
      <c r="B185" s="4"/>
      <c r="C185" s="4"/>
      <c r="D185" s="18"/>
      <c r="G185" s="4"/>
    </row>
    <row r="186" spans="1:7" x14ac:dyDescent="0.2">
      <c r="A186" s="15"/>
      <c r="B186" s="11"/>
      <c r="C186" s="11"/>
      <c r="D186" s="18"/>
      <c r="G186" s="4"/>
    </row>
    <row r="187" spans="1:7" x14ac:dyDescent="0.2">
      <c r="G187" s="4"/>
    </row>
    <row r="188" spans="1:7" x14ac:dyDescent="0.2">
      <c r="A188" s="15"/>
      <c r="B188" s="15"/>
      <c r="C188" s="15"/>
      <c r="D188" s="15"/>
      <c r="G188" s="4"/>
    </row>
    <row r="189" spans="1:7" x14ac:dyDescent="0.2">
      <c r="B189" s="4"/>
      <c r="C189" s="4"/>
      <c r="D189" s="18"/>
      <c r="G189" s="4"/>
    </row>
    <row r="190" spans="1:7" x14ac:dyDescent="0.2">
      <c r="B190" s="4"/>
      <c r="C190" s="4"/>
      <c r="D190" s="18"/>
    </row>
    <row r="191" spans="1:7" x14ac:dyDescent="0.2">
      <c r="A191" s="15"/>
      <c r="B191" s="11"/>
      <c r="C191" s="11"/>
      <c r="D191" s="18"/>
    </row>
    <row r="193" spans="1:4" x14ac:dyDescent="0.2">
      <c r="A193" s="15"/>
      <c r="B193" s="15"/>
      <c r="C193" s="15"/>
      <c r="D193" s="15"/>
    </row>
    <row r="194" spans="1:4" x14ac:dyDescent="0.2">
      <c r="B194" s="4"/>
      <c r="C194" s="4"/>
      <c r="D194" s="18"/>
    </row>
    <row r="195" spans="1:4" x14ac:dyDescent="0.2">
      <c r="B195" s="4"/>
      <c r="C195" s="4"/>
      <c r="D195" s="18"/>
    </row>
    <row r="196" spans="1:4" x14ac:dyDescent="0.2">
      <c r="B196" s="11"/>
      <c r="C196" s="11"/>
      <c r="D196" s="18"/>
    </row>
    <row r="198" spans="1:4" x14ac:dyDescent="0.2">
      <c r="A198" s="15"/>
      <c r="B198" s="15"/>
      <c r="C198" s="15"/>
      <c r="D198" s="15"/>
    </row>
    <row r="199" spans="1:4" x14ac:dyDescent="0.2">
      <c r="B199" s="4"/>
      <c r="C199" s="4"/>
      <c r="D199" s="18"/>
    </row>
    <row r="200" spans="1:4" x14ac:dyDescent="0.2">
      <c r="B200" s="4"/>
      <c r="C200" s="4"/>
      <c r="D200" s="18"/>
    </row>
    <row r="201" spans="1:4" x14ac:dyDescent="0.2">
      <c r="A201" s="15"/>
      <c r="B201" s="11"/>
      <c r="C201" s="11"/>
      <c r="D201" s="18"/>
    </row>
  </sheetData>
  <sortState ref="A2:K67">
    <sortCondition ref="D2:D6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Developments</vt:lpstr>
      <vt:lpstr>Investors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Editor</dc:creator>
  <cp:lastModifiedBy>Leaver Adam</cp:lastModifiedBy>
  <dcterms:created xsi:type="dcterms:W3CDTF">2020-12-10T13:52:07Z</dcterms:created>
  <dcterms:modified xsi:type="dcterms:W3CDTF">2025-08-30T15:21:27Z</dcterms:modified>
</cp:coreProperties>
</file>